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Daily Timetable" sheetId="2" state="visible" r:id="rId4"/>
    <sheet name="30-Day Planner" sheetId="3" state="visible" r:id="rId5"/>
    <sheet name="Mock Test Log" sheetId="4" state="visible" r:id="rId6"/>
    <sheet name="Error Log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<sst xmlns="http://schemas.openxmlformats.org/spreadsheetml/2006/main" count="325" uniqueCount="199">
  <si>
    <t xml:space="preserve">UGC NET December 2026: 30-Day Study Planner and Error Log</t>
  </si>
  <si>
    <t xml:space="preserve">Professor Academy | Academic mentor planner for Paper 1 and Paper 2</t>
  </si>
  <si>
    <t xml:space="preserve">How to use this workbook</t>
  </si>
  <si>
    <t xml:space="preserve">1</t>
  </si>
  <si>
    <t xml:space="preserve">Set the plan start date on the '30-Day Planner' sheet (cell E3). All dates update automatically. Default start: 14 November 2026 (Day 30 = 13 December 2026).</t>
  </si>
  <si>
    <t xml:space="preserve">2</t>
  </si>
  <si>
    <t xml:space="preserve">Follow the 7-hour structure on the 'Daily Timetable' sheet. Shorten each block proportionally if only 4 to 5 hours are available; keep both papers in every day.</t>
  </si>
  <si>
    <t xml:space="preserve">3</t>
  </si>
  <si>
    <t xml:space="preserve">Each day, enter Hours Completed and choose a Status on the '30-Day Planner' sheet. Completion figures update automatically.</t>
  </si>
  <si>
    <t xml:space="preserve">4</t>
  </si>
  <si>
    <t xml:space="preserve">After every mock test, record scores on the 'Mock Test Log' sheet and enter every wrong or skipped question on the 'Error Log' sheet.</t>
  </si>
  <si>
    <t xml:space="preserve">5</t>
  </si>
  <si>
    <t xml:space="preserve">Revise each logged error within 24 hours and re-attempt the question after two to three days.</t>
  </si>
  <si>
    <t xml:space="preserve">Key dates (December 2026 session)</t>
  </si>
  <si>
    <t xml:space="preserve">City Intimation Slip</t>
  </si>
  <si>
    <t xml:space="preserve">23 November 2026</t>
  </si>
  <si>
    <t xml:space="preserve">Admit Card</t>
  </si>
  <si>
    <t xml:space="preserve">7 December 2026</t>
  </si>
  <si>
    <t xml:space="preserve">Exam Dates</t>
  </si>
  <si>
    <t xml:space="preserve">14, 15, 16, 17, 18 and 21 December 2026</t>
  </si>
  <si>
    <t xml:space="preserve">Subject-wise schedule</t>
  </si>
  <si>
    <t xml:space="preserve">To be announced by NTA</t>
  </si>
  <si>
    <t xml:space="preserve">Source note</t>
  </si>
  <si>
    <t xml:space="preserve">Dates are from the revised NTA schedule as reported by education portals (PW, Utkarsh, Jagran). Verify all dates on ugcnet.nta.nic.in before relying on them.</t>
  </si>
  <si>
    <t xml:space="preserve">Cell colour legend</t>
  </si>
  <si>
    <t xml:space="preserve">Yellow fill, blue text</t>
  </si>
  <si>
    <t xml:space="preserve">Cells to be edited by the aspirant</t>
  </si>
  <si>
    <t xml:space="preserve">White cells, black text</t>
  </si>
  <si>
    <t xml:space="preserve">Calculated or fixed content; do not overwrite</t>
  </si>
  <si>
    <t xml:space="preserve">Grey italic rows</t>
  </si>
  <si>
    <t xml:space="preserve">Illustrative examples; overwrite or ignore</t>
  </si>
  <si>
    <t xml:space="preserve">Assumptions</t>
  </si>
  <si>
    <t xml:space="preserve">Exam pattern</t>
  </si>
  <si>
    <t xml:space="preserve">Paper 1: 50 questions, 100 marks. Paper 2: 100 questions, 200 marks. Total 150 questions, 300 marks, 3 hours, no negative marking.</t>
  </si>
  <si>
    <t xml:space="preserve">Time split</t>
  </si>
  <si>
    <t xml:space="preserve">Daily time is split approximately 67:33 between Paper 2 and Paper 1, in line with the marks distribution (200:100).</t>
  </si>
  <si>
    <t xml:space="preserve">Paper 2 units</t>
  </si>
  <si>
    <t xml:space="preserve">The planner assumes ten units per subject. Map unit numbers to your own subject syllabus.</t>
  </si>
  <si>
    <t xml:space="preserve">Day 30 hours</t>
  </si>
  <si>
    <t xml:space="preserve">Planned hours for Day 30 are set to 3 (light revision and rest). This is an editable assumption.</t>
  </si>
  <si>
    <t xml:space="preserve">Days 11 to 15</t>
  </si>
  <si>
    <t xml:space="preserve">The two-units-per-day PYQ split is a planning choice; the brief specified unit-wise PYQs for Units 1 to 10 across these five days.</t>
  </si>
  <si>
    <t xml:space="preserve">Recommended Daily Study Timetable: 7 Hours</t>
  </si>
  <si>
    <t xml:space="preserve">Four dedicated hours for Paper 2, two for Paper 1 and one flexible revision hour split 40:20 minutes</t>
  </si>
  <si>
    <t xml:space="preserve">Time</t>
  </si>
  <si>
    <t xml:space="preserve">Study Activity</t>
  </si>
  <si>
    <t xml:space="preserve">Paper</t>
  </si>
  <si>
    <t xml:space="preserve">Duration (min)</t>
  </si>
  <si>
    <t xml:space="preserve">6:00 to 8:00 AM</t>
  </si>
  <si>
    <t xml:space="preserve">Core concepts and important units</t>
  </si>
  <si>
    <t xml:space="preserve">Paper 2</t>
  </si>
  <si>
    <t xml:space="preserve">9:00 to 10:00 AM</t>
  </si>
  <si>
    <t xml:space="preserve">Scheduled unit: Teaching, Research, Reasoning or other</t>
  </si>
  <si>
    <t xml:space="preserve">Paper 1</t>
  </si>
  <si>
    <t xml:space="preserve">11:00 AM to 12:00 PM</t>
  </si>
  <si>
    <t xml:space="preserve">PYQs and subject-specific MCQs</t>
  </si>
  <si>
    <t xml:space="preserve">2:00 to 3:00 PM</t>
  </si>
  <si>
    <t xml:space="preserve">Revision and weak-topic practice</t>
  </si>
  <si>
    <t xml:space="preserve">4:00 to 5:00 PM</t>
  </si>
  <si>
    <t xml:space="preserve">PYQs, comprehension, DI or reasoning practice</t>
  </si>
  <si>
    <t xml:space="preserve">7:00 to 7:40 PM</t>
  </si>
  <si>
    <t xml:space="preserve">Mixed revision, active recall and error-log analysis</t>
  </si>
  <si>
    <t xml:space="preserve">7:40 to 8:00 PM</t>
  </si>
  <si>
    <t xml:space="preserve">Total focused study time</t>
  </si>
  <si>
    <t xml:space="preserve">Time allocation by paper</t>
  </si>
  <si>
    <t xml:space="preserve">Minutes</t>
  </si>
  <si>
    <t xml:space="preserve">Time (hr min)</t>
  </si>
  <si>
    <t xml:space="preserve">Share of study time</t>
  </si>
  <si>
    <t xml:space="preserve">Share of total marks</t>
  </si>
  <si>
    <t xml:space="preserve">Note: Share of total marks is Paper 2 = 200/300 and Paper 1 = 100/300 (UGC NET pattern). Adjust the timetable according to mock-test performance.</t>
  </si>
  <si>
    <t xml:space="preserve">UGC NET December 2026: 30-Day Day-Wise Planner</t>
  </si>
  <si>
    <t xml:space="preserve">Edit the yellow cells. Dates, completion and totals update automatically.</t>
  </si>
  <si>
    <t xml:space="preserve">Plan start date</t>
  </si>
  <si>
    <t xml:space="preserve">Days completed</t>
  </si>
  <si>
    <t xml:space="preserve">Completion</t>
  </si>
  <si>
    <t xml:space="preserve">Planned hours (total)</t>
  </si>
  <si>
    <t xml:space="preserve">Hours completed (total)</t>
  </si>
  <si>
    <t xml:space="preserve">Day</t>
  </si>
  <si>
    <t xml:space="preserve">Date</t>
  </si>
  <si>
    <t xml:space="preserve">Weekday</t>
  </si>
  <si>
    <t xml:space="preserve">Phase</t>
  </si>
  <si>
    <t xml:space="preserve">Paper 1 Focus</t>
  </si>
  <si>
    <t xml:space="preserve">Paper 2 Focus</t>
  </si>
  <si>
    <t xml:space="preserve">Test</t>
  </si>
  <si>
    <t xml:space="preserve">Planned Hours</t>
  </si>
  <si>
    <t xml:space="preserve">Hours Completed</t>
  </si>
  <si>
    <t xml:space="preserve">Status</t>
  </si>
  <si>
    <t xml:space="preserve">Notes</t>
  </si>
  <si>
    <t xml:space="preserve">Phase 1: Foundation Consolidation</t>
  </si>
  <si>
    <t xml:space="preserve">Diagnostic mock test and syllabus mapping</t>
  </si>
  <si>
    <t xml:space="preserve">Identify strong and weak units</t>
  </si>
  <si>
    <t xml:space="preserve">Diagnostic Mock</t>
  </si>
  <si>
    <t xml:space="preserve">Not started</t>
  </si>
  <si>
    <t xml:space="preserve">Teaching Aptitude</t>
  </si>
  <si>
    <t xml:space="preserve">Unit 1</t>
  </si>
  <si>
    <t xml:space="preserve">Research Aptitude</t>
  </si>
  <si>
    <t xml:space="preserve">Unit 2</t>
  </si>
  <si>
    <t xml:space="preserve">Comprehension</t>
  </si>
  <si>
    <t xml:space="preserve">Unit 3</t>
  </si>
  <si>
    <t xml:space="preserve">Communication</t>
  </si>
  <si>
    <t xml:space="preserve">Unit 4</t>
  </si>
  <si>
    <t xml:space="preserve">Mathematical Reasoning and Aptitude</t>
  </si>
  <si>
    <t xml:space="preserve">Unit 5</t>
  </si>
  <si>
    <t xml:space="preserve">Logical Reasoning</t>
  </si>
  <si>
    <t xml:space="preserve">Unit 6</t>
  </si>
  <si>
    <t xml:space="preserve">Data Interpretation</t>
  </si>
  <si>
    <t xml:space="preserve">Unit 7</t>
  </si>
  <si>
    <t xml:space="preserve">ICT</t>
  </si>
  <si>
    <t xml:space="preserve">Unit 8</t>
  </si>
  <si>
    <t xml:space="preserve">People, Development and Environment; Higher Education System</t>
  </si>
  <si>
    <t xml:space="preserve">Units 9 and 10</t>
  </si>
  <si>
    <t xml:space="preserve">Phase 2: PYQ Practice and Application</t>
  </si>
  <si>
    <t xml:space="preserve">Unit-wise PYQs: Units 1 and 2</t>
  </si>
  <si>
    <t xml:space="preserve">Unit-wise PYQs: Units 3 and 4</t>
  </si>
  <si>
    <t xml:space="preserve">Unit-wise PYQs: Units 5 and 6</t>
  </si>
  <si>
    <t xml:space="preserve">Unit-wise PYQs: Units 7 and 8</t>
  </si>
  <si>
    <t xml:space="preserve">Unit-wise PYQs: Units 9 and 10</t>
  </si>
  <si>
    <t xml:space="preserve">Full-length Mock Test 1 and analysis</t>
  </si>
  <si>
    <t xml:space="preserve">Mock 1</t>
  </si>
  <si>
    <t xml:space="preserve">Correct weak areas identified in Mock 1</t>
  </si>
  <si>
    <t xml:space="preserve">Paper 1 sectional test</t>
  </si>
  <si>
    <t xml:space="preserve">Paper 2 revision</t>
  </si>
  <si>
    <t xml:space="preserve">Paper 1 Sectional</t>
  </si>
  <si>
    <t xml:space="preserve">Reasoning and DI practice</t>
  </si>
  <si>
    <t xml:space="preserve">Subject-specific recall practice</t>
  </si>
  <si>
    <t xml:space="preserve">Full-length Mock Test 2 and analysis</t>
  </si>
  <si>
    <t xml:space="preserve">Mock 2</t>
  </si>
  <si>
    <t xml:space="preserve">Phase 3: Mock-Intensive Revision</t>
  </si>
  <si>
    <t xml:space="preserve">Revise Units 1 to 5</t>
  </si>
  <si>
    <t xml:space="preserve">Revise Units 6 to 10</t>
  </si>
  <si>
    <t xml:space="preserve">Full-length Mock Test 3</t>
  </si>
  <si>
    <t xml:space="preserve">Mock 3</t>
  </si>
  <si>
    <t xml:space="preserve">Analyse mistakes and revise weak concepts</t>
  </si>
  <si>
    <t xml:space="preserve">Full-length Mock Test 4</t>
  </si>
  <si>
    <t xml:space="preserve">Mock 4</t>
  </si>
  <si>
    <t xml:space="preserve">Analyse mistakes and prepare short revision notes</t>
  </si>
  <si>
    <t xml:space="preserve">Full-length Mock Test 5 and analysis</t>
  </si>
  <si>
    <t xml:space="preserve">Mock 5</t>
  </si>
  <si>
    <t xml:space="preserve">Phase 4: Final Revision</t>
  </si>
  <si>
    <t xml:space="preserve">Revise five weakest units using PYQs and flash notes</t>
  </si>
  <si>
    <t xml:space="preserve">Final revision and examination-document verification</t>
  </si>
  <si>
    <t xml:space="preserve">Light revision, rest and examination readiness</t>
  </si>
  <si>
    <t xml:space="preserve">Note: Day 30 planned hours (3) is an assumption for light revision. Shift the start date to match your subject-wise exam date once NTA releases it.</t>
  </si>
  <si>
    <t xml:space="preserve">Mock Test Log</t>
  </si>
  <si>
    <t xml:space="preserve">Record every full-length mock. Scores: Paper 1 out of 100, Paper 2 out of 200.</t>
  </si>
  <si>
    <t xml:space="preserve">Planned Day</t>
  </si>
  <si>
    <t xml:space="preserve">Planned Date</t>
  </si>
  <si>
    <t xml:space="preserve">Date Taken</t>
  </si>
  <si>
    <t xml:space="preserve">Paper 1 Score (/100)</t>
  </si>
  <si>
    <t xml:space="preserve">Paper 2 Score (/200)</t>
  </si>
  <si>
    <t xml:space="preserve">Total (/300)</t>
  </si>
  <si>
    <t xml:space="preserve">Total %</t>
  </si>
  <si>
    <t xml:space="preserve">Time Used (min, max 180)</t>
  </si>
  <si>
    <t xml:space="preserve">Questions Attempted (/150)</t>
  </si>
  <si>
    <t xml:space="preserve">Weakest Units</t>
  </si>
  <si>
    <t xml:space="preserve">Retest Date</t>
  </si>
  <si>
    <t xml:space="preserve">EXAMPLE (ignore)</t>
  </si>
  <si>
    <t xml:space="preserve">Paper 1 Unit 6; Paper 2 Unit 4</t>
  </si>
  <si>
    <t xml:space="preserve">Summary (excludes the example row)</t>
  </si>
  <si>
    <t xml:space="preserve">Tests completed</t>
  </si>
  <si>
    <t xml:space="preserve">Highest total (/300)</t>
  </si>
  <si>
    <t xml:space="preserve">Average Paper 1 score (/100)</t>
  </si>
  <si>
    <t xml:space="preserve">Average Paper 2 score (/200)</t>
  </si>
  <si>
    <t xml:space="preserve">Average total %</t>
  </si>
  <si>
    <t xml:space="preserve">Mock Test Error Log</t>
  </si>
  <si>
    <t xml:space="preserve">Log every incorrect or skipped question. Revise within 24 hours; re-attempt after 2 to 3 days.</t>
  </si>
  <si>
    <t xml:space="preserve">Illustrative examples</t>
  </si>
  <si>
    <t xml:space="preserve">No.</t>
  </si>
  <si>
    <t xml:space="preserve">Mock / Test</t>
  </si>
  <si>
    <t xml:space="preserve">Unit</t>
  </si>
  <si>
    <t xml:space="preserve">Topic</t>
  </si>
  <si>
    <t xml:space="preserve">Question No.</t>
  </si>
  <si>
    <t xml:space="preserve">Error Type</t>
  </si>
  <si>
    <t xml:space="preserve">Error Description</t>
  </si>
  <si>
    <t xml:space="preserve">Correct Concept (one line, from memory)</t>
  </si>
  <si>
    <t xml:space="preserve">Corrective Action</t>
  </si>
  <si>
    <t xml:space="preserve">Revise By</t>
  </si>
  <si>
    <t xml:space="preserve">Example</t>
  </si>
  <si>
    <t xml:space="preserve">Conceptual</t>
  </si>
  <si>
    <t xml:space="preserve">Conceptual confusion</t>
  </si>
  <si>
    <t xml:space="preserve">Revise teaching methods and solve 20 MCQs</t>
  </si>
  <si>
    <t xml:space="preserve">Incorrect terminology</t>
  </si>
  <si>
    <t xml:space="preserve">Review research concepts and definitions</t>
  </si>
  <si>
    <t xml:space="preserve">Time-related</t>
  </si>
  <si>
    <t xml:space="preserve">Time-management issue</t>
  </si>
  <si>
    <t xml:space="preserve">Practise 15 timed questions</t>
  </si>
  <si>
    <t xml:space="preserve">Careless</t>
  </si>
  <si>
    <t xml:space="preserve">Calculation mistake</t>
  </si>
  <si>
    <t xml:space="preserve">Practise tables and percentage calculations</t>
  </si>
  <si>
    <t xml:space="preserve">Incomplete revision</t>
  </si>
  <si>
    <t xml:space="preserve">Revise short notes and attempt unit PYQs</t>
  </si>
  <si>
    <t xml:space="preserve">Error summary (log area below; excludes examples)</t>
  </si>
  <si>
    <t xml:space="preserve">Total errors logged</t>
  </si>
  <si>
    <t xml:space="preserve">Paper 1 errors</t>
  </si>
  <si>
    <t xml:space="preserve">Paper 2 errors</t>
  </si>
  <si>
    <t xml:space="preserve">Open items</t>
  </si>
  <si>
    <t xml:space="preserve">Retested and corrected</t>
  </si>
  <si>
    <t xml:space="preserve">Error log (enter data in the yellow cells)</t>
  </si>
  <si>
    <t xml:space="preserve">Categories: Conceptual = knowledge or terminology gap; Careless = calculation or reading slip; Time-related = ran out of time or poor pacing.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</si>
</sst>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%"/>
    <numFmt numFmtId="166" formatCode="dd\-mmm\-yyyy"/>
    <numFmt numFmtId="167" formatCode="General"/>
    <numFmt numFmtId="168" formatCode="0.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7B1E2B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i val="true"/>
      <sz val="10"/>
      <color rgb="FF595959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7B1E2B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7B1E2B"/>
        <bgColor rgb="FF800000"/>
      </patternFill>
    </fill>
    <fill>
      <patternFill patternType="solid">
        <fgColor rgb="FFFFF9D6"/>
        <bgColor rgb="FFF7F1E3"/>
      </patternFill>
    </fill>
    <fill>
      <patternFill patternType="solid">
        <fgColor rgb="FFEFEFEF"/>
        <bgColor rgb="FFF7F1E3"/>
      </patternFill>
    </fill>
    <fill>
      <patternFill patternType="solid">
        <fgColor rgb="FFF7F1E3"/>
        <bgColor rgb="FFEFEFE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11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9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4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5" fillId="4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5" fillId="4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11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11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11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C6EF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9D6"/>
      <rgbColor rgb="FFEFEFE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7F1E3"/>
      <rgbColor rgb="FFC6EFCE"/>
      <rgbColor rgb="FFFFEB9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7B1E2B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10"/>
  </cols>
  <sheetData>
    <row r="1" customFormat="false" ht="24" hidden="false" customHeight="tru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/>
    </row>
    <row r="5" customFormat="false" ht="23.85" hidden="false" customHeight="false" outlineLevel="0" collapsed="false">
      <c r="A5" s="5" t="s">
        <v>3</v>
      </c>
      <c r="B5" s="6" t="s">
        <v>4</v>
      </c>
    </row>
    <row r="6" customFormat="false" ht="23.85" hidden="false" customHeight="false" outlineLevel="0" collapsed="false">
      <c r="A6" s="5" t="s">
        <v>5</v>
      </c>
      <c r="B6" s="6" t="s">
        <v>6</v>
      </c>
    </row>
    <row r="7" customFormat="false" ht="15" hidden="false" customHeight="false" outlineLevel="0" collapsed="false">
      <c r="A7" s="5" t="s">
        <v>7</v>
      </c>
      <c r="B7" s="6" t="s">
        <v>8</v>
      </c>
    </row>
    <row r="8" customFormat="false" ht="15" hidden="false" customHeight="false" outlineLevel="0" collapsed="false">
      <c r="A8" s="5" t="s">
        <v>9</v>
      </c>
      <c r="B8" s="6" t="s">
        <v>10</v>
      </c>
    </row>
    <row r="9" customFormat="false" ht="15" hidden="false" customHeight="false" outlineLevel="0" collapsed="false">
      <c r="A9" s="5" t="s">
        <v>11</v>
      </c>
      <c r="B9" s="6" t="s">
        <v>12</v>
      </c>
    </row>
    <row r="11" customFormat="false" ht="15" hidden="false" customHeight="false" outlineLevel="0" collapsed="false">
      <c r="A11" s="3" t="s">
        <v>13</v>
      </c>
      <c r="B11" s="4"/>
    </row>
    <row r="12" customFormat="false" ht="15" hidden="false" customHeight="false" outlineLevel="0" collapsed="false">
      <c r="A12" s="5" t="s">
        <v>14</v>
      </c>
      <c r="B12" s="6" t="s">
        <v>15</v>
      </c>
    </row>
    <row r="13" customFormat="false" ht="15" hidden="false" customHeight="false" outlineLevel="0" collapsed="false">
      <c r="A13" s="5" t="s">
        <v>16</v>
      </c>
      <c r="B13" s="6" t="s">
        <v>17</v>
      </c>
    </row>
    <row r="14" customFormat="false" ht="15" hidden="false" customHeight="false" outlineLevel="0" collapsed="false">
      <c r="A14" s="5" t="s">
        <v>18</v>
      </c>
      <c r="B14" s="6" t="s">
        <v>19</v>
      </c>
    </row>
    <row r="15" customFormat="false" ht="15" hidden="false" customHeight="false" outlineLevel="0" collapsed="false">
      <c r="A15" s="5" t="s">
        <v>20</v>
      </c>
      <c r="B15" s="6" t="s">
        <v>21</v>
      </c>
    </row>
    <row r="16" customFormat="false" ht="23.85" hidden="false" customHeight="false" outlineLevel="0" collapsed="false">
      <c r="A16" s="5" t="s">
        <v>22</v>
      </c>
      <c r="B16" s="6" t="s">
        <v>23</v>
      </c>
    </row>
    <row r="18" customFormat="false" ht="15" hidden="false" customHeight="false" outlineLevel="0" collapsed="false">
      <c r="A18" s="3" t="s">
        <v>24</v>
      </c>
      <c r="B18" s="4"/>
    </row>
    <row r="19" customFormat="false" ht="15" hidden="false" customHeight="false" outlineLevel="0" collapsed="false">
      <c r="A19" s="7" t="s">
        <v>25</v>
      </c>
      <c r="B19" s="6" t="s">
        <v>26</v>
      </c>
    </row>
    <row r="20" customFormat="false" ht="15" hidden="false" customHeight="false" outlineLevel="0" collapsed="false">
      <c r="A20" s="5" t="s">
        <v>27</v>
      </c>
      <c r="B20" s="6" t="s">
        <v>28</v>
      </c>
    </row>
    <row r="21" customFormat="false" ht="15" hidden="false" customHeight="false" outlineLevel="0" collapsed="false">
      <c r="A21" s="8" t="s">
        <v>29</v>
      </c>
      <c r="B21" s="6" t="s">
        <v>30</v>
      </c>
    </row>
    <row r="23" customFormat="false" ht="15" hidden="false" customHeight="false" outlineLevel="0" collapsed="false">
      <c r="A23" s="3" t="s">
        <v>31</v>
      </c>
      <c r="B23" s="4"/>
    </row>
    <row r="24" customFormat="false" ht="15" hidden="false" customHeight="false" outlineLevel="0" collapsed="false">
      <c r="A24" s="5" t="s">
        <v>32</v>
      </c>
      <c r="B24" s="6" t="s">
        <v>33</v>
      </c>
    </row>
    <row r="25" customFormat="false" ht="15" hidden="false" customHeight="false" outlineLevel="0" collapsed="false">
      <c r="A25" s="5" t="s">
        <v>34</v>
      </c>
      <c r="B25" s="6" t="s">
        <v>35</v>
      </c>
    </row>
    <row r="26" customFormat="false" ht="15" hidden="false" customHeight="false" outlineLevel="0" collapsed="false">
      <c r="A26" s="5" t="s">
        <v>36</v>
      </c>
      <c r="B26" s="6" t="s">
        <v>37</v>
      </c>
    </row>
    <row r="27" customFormat="false" ht="15" hidden="false" customHeight="false" outlineLevel="0" collapsed="false">
      <c r="A27" s="5" t="s">
        <v>38</v>
      </c>
      <c r="B27" s="6" t="s">
        <v>39</v>
      </c>
    </row>
    <row r="28" customFormat="false" ht="15" hidden="false" customHeight="false" outlineLevel="0" collapsed="false">
      <c r="A28" s="5" t="s">
        <v>40</v>
      </c>
      <c r="B28" s="6" t="s">
        <v>41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58"/>
    <col collapsed="false" customWidth="true" hidden="false" outlineLevel="0" max="3" min="3" style="0" width="12"/>
    <col collapsed="false" customWidth="true" hidden="false" outlineLevel="0" max="4" min="4" style="0" width="16"/>
    <col collapsed="false" customWidth="true" hidden="false" outlineLevel="0" max="5" min="5" style="0" width="20"/>
  </cols>
  <sheetData>
    <row r="1" customFormat="false" ht="24" hidden="false" customHeight="true" outlineLevel="0" collapsed="false">
      <c r="A1" s="1" t="s">
        <v>42</v>
      </c>
    </row>
    <row r="2" customFormat="false" ht="15" hidden="false" customHeight="false" outlineLevel="0" collapsed="false">
      <c r="A2" s="2" t="s">
        <v>43</v>
      </c>
    </row>
    <row r="4" customFormat="false" ht="15" hidden="false" customHeight="false" outlineLevel="0" collapsed="false">
      <c r="A4" s="9" t="s">
        <v>44</v>
      </c>
      <c r="B4" s="9" t="s">
        <v>45</v>
      </c>
      <c r="C4" s="9" t="s">
        <v>46</v>
      </c>
      <c r="D4" s="9" t="s">
        <v>47</v>
      </c>
    </row>
    <row r="5" customFormat="false" ht="15" hidden="false" customHeight="false" outlineLevel="0" collapsed="false">
      <c r="A5" s="6" t="s">
        <v>48</v>
      </c>
      <c r="B5" s="6" t="s">
        <v>49</v>
      </c>
      <c r="C5" s="6" t="s">
        <v>50</v>
      </c>
      <c r="D5" s="10" t="n">
        <v>120</v>
      </c>
    </row>
    <row r="6" customFormat="false" ht="15" hidden="false" customHeight="false" outlineLevel="0" collapsed="false">
      <c r="A6" s="6" t="s">
        <v>51</v>
      </c>
      <c r="B6" s="6" t="s">
        <v>52</v>
      </c>
      <c r="C6" s="6" t="s">
        <v>53</v>
      </c>
      <c r="D6" s="10" t="n">
        <v>60</v>
      </c>
    </row>
    <row r="7" customFormat="false" ht="15" hidden="false" customHeight="false" outlineLevel="0" collapsed="false">
      <c r="A7" s="6" t="s">
        <v>54</v>
      </c>
      <c r="B7" s="6" t="s">
        <v>55</v>
      </c>
      <c r="C7" s="6" t="s">
        <v>50</v>
      </c>
      <c r="D7" s="10" t="n">
        <v>60</v>
      </c>
    </row>
    <row r="8" customFormat="false" ht="15" hidden="false" customHeight="false" outlineLevel="0" collapsed="false">
      <c r="A8" s="6" t="s">
        <v>56</v>
      </c>
      <c r="B8" s="6" t="s">
        <v>57</v>
      </c>
      <c r="C8" s="6" t="s">
        <v>50</v>
      </c>
      <c r="D8" s="10" t="n">
        <v>60</v>
      </c>
    </row>
    <row r="9" customFormat="false" ht="15" hidden="false" customHeight="false" outlineLevel="0" collapsed="false">
      <c r="A9" s="6" t="s">
        <v>58</v>
      </c>
      <c r="B9" s="6" t="s">
        <v>59</v>
      </c>
      <c r="C9" s="6" t="s">
        <v>53</v>
      </c>
      <c r="D9" s="10" t="n">
        <v>60</v>
      </c>
    </row>
    <row r="10" customFormat="false" ht="15" hidden="false" customHeight="false" outlineLevel="0" collapsed="false">
      <c r="A10" s="6" t="s">
        <v>60</v>
      </c>
      <c r="B10" s="6" t="s">
        <v>61</v>
      </c>
      <c r="C10" s="6" t="s">
        <v>50</v>
      </c>
      <c r="D10" s="10" t="n">
        <v>40</v>
      </c>
    </row>
    <row r="11" customFormat="false" ht="15" hidden="false" customHeight="false" outlineLevel="0" collapsed="false">
      <c r="A11" s="6" t="s">
        <v>62</v>
      </c>
      <c r="B11" s="6" t="s">
        <v>61</v>
      </c>
      <c r="C11" s="6" t="s">
        <v>53</v>
      </c>
      <c r="D11" s="10" t="n">
        <v>20</v>
      </c>
    </row>
    <row r="12" customFormat="false" ht="15" hidden="false" customHeight="false" outlineLevel="0" collapsed="false">
      <c r="A12" s="11" t="s">
        <v>63</v>
      </c>
      <c r="B12" s="11"/>
      <c r="C12" s="11"/>
      <c r="D12" s="11" t="n">
        <f aca="false">SUM(D5:D11)</f>
        <v>420</v>
      </c>
    </row>
    <row r="14" customFormat="false" ht="15" hidden="false" customHeight="false" outlineLevel="0" collapsed="false">
      <c r="A14" s="12" t="s">
        <v>64</v>
      </c>
    </row>
    <row r="15" customFormat="false" ht="23.85" hidden="false" customHeight="false" outlineLevel="0" collapsed="false">
      <c r="A15" s="9" t="s">
        <v>46</v>
      </c>
      <c r="B15" s="9" t="s">
        <v>65</v>
      </c>
      <c r="C15" s="9" t="s">
        <v>66</v>
      </c>
      <c r="D15" s="9" t="s">
        <v>67</v>
      </c>
      <c r="E15" s="9" t="s">
        <v>68</v>
      </c>
    </row>
    <row r="16" customFormat="false" ht="15" hidden="false" customHeight="false" outlineLevel="0" collapsed="false">
      <c r="A16" s="13" t="s">
        <v>50</v>
      </c>
      <c r="B16" s="13" t="n">
        <f aca="false">SUMIF($C$5:$C$11,A16,$D$5:$D$11)</f>
        <v>280</v>
      </c>
      <c r="C16" s="13" t="str">
        <f aca="false">INT(B16/60)&amp;" hr "&amp;MOD(B16,60)&amp;" min"</f>
        <v>4 hr 40 min</v>
      </c>
      <c r="D16" s="14" t="n">
        <f aca="false">B16/$D$12</f>
        <v>0.666666666666667</v>
      </c>
      <c r="E16" s="15" t="n">
        <v>0.666666666666667</v>
      </c>
    </row>
    <row r="17" customFormat="false" ht="15" hidden="false" customHeight="false" outlineLevel="0" collapsed="false">
      <c r="A17" s="13" t="s">
        <v>53</v>
      </c>
      <c r="B17" s="13" t="n">
        <f aca="false">SUMIF($C$5:$C$11,A17,$D$5:$D$11)</f>
        <v>140</v>
      </c>
      <c r="C17" s="13" t="str">
        <f aca="false">INT(B17/60)&amp;" hr "&amp;MOD(B17,60)&amp;" min"</f>
        <v>2 hr 20 min</v>
      </c>
      <c r="D17" s="14" t="n">
        <f aca="false">B17/$D$12</f>
        <v>0.333333333333333</v>
      </c>
      <c r="E17" s="15" t="n">
        <v>0.333333333333333</v>
      </c>
    </row>
    <row r="19" customFormat="false" ht="15" hidden="false" customHeight="false" outlineLevel="0" collapsed="false">
      <c r="A19" s="2" t="s">
        <v>69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9" topLeftCell="E10" activePane="bottomRight" state="frozen"/>
      <selection pane="topLeft" activeCell="A1" activeCellId="0" sqref="A1"/>
      <selection pane="topRight" activeCell="E1" activeCellId="0" sqref="E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14"/>
    <col collapsed="false" customWidth="true" hidden="false" outlineLevel="0" max="3" min="3" style="0" width="10"/>
    <col collapsed="false" customWidth="true" hidden="false" outlineLevel="0" max="4" min="4" style="0" width="34"/>
    <col collapsed="false" customWidth="true" hidden="false" outlineLevel="0" max="5" min="5" style="0" width="44"/>
    <col collapsed="false" customWidth="true" hidden="false" outlineLevel="0" max="6" min="6" style="0" width="40"/>
    <col collapsed="false" customWidth="true" hidden="false" outlineLevel="0" max="7" min="7" style="0" width="18"/>
    <col collapsed="false" customWidth="true" hidden="false" outlineLevel="0" max="8" min="8" style="0" width="10"/>
    <col collapsed="false" customWidth="true" hidden="false" outlineLevel="0" max="9" min="9" style="0" width="11"/>
    <col collapsed="false" customWidth="true" hidden="false" outlineLevel="0" max="10" min="10" style="0" width="13"/>
    <col collapsed="false" customWidth="true" hidden="false" outlineLevel="0" max="11" min="11" style="0" width="30"/>
  </cols>
  <sheetData>
    <row r="1" customFormat="false" ht="24" hidden="false" customHeight="true" outlineLevel="0" collapsed="false">
      <c r="A1" s="1" t="s">
        <v>70</v>
      </c>
    </row>
    <row r="2" customFormat="false" ht="15" hidden="false" customHeight="false" outlineLevel="0" collapsed="false">
      <c r="A2" s="2" t="s">
        <v>71</v>
      </c>
    </row>
    <row r="3" customFormat="false" ht="15" hidden="false" customHeight="false" outlineLevel="0" collapsed="false">
      <c r="D3" s="16" t="s">
        <v>72</v>
      </c>
      <c r="E3" s="17" t="n">
        <v>46340</v>
      </c>
    </row>
    <row r="4" customFormat="false" ht="15" hidden="false" customHeight="false" outlineLevel="0" collapsed="false">
      <c r="D4" s="16" t="s">
        <v>73</v>
      </c>
      <c r="E4" s="18" t="n">
        <f aca="false">COUNTIF(J10:J39,"Completed")</f>
        <v>0</v>
      </c>
    </row>
    <row r="5" customFormat="false" ht="15" hidden="false" customHeight="false" outlineLevel="0" collapsed="false">
      <c r="D5" s="16" t="s">
        <v>74</v>
      </c>
      <c r="E5" s="19" t="n">
        <f aca="false">E4/COUNTA(A10:A39)</f>
        <v>0</v>
      </c>
    </row>
    <row r="6" customFormat="false" ht="15" hidden="false" customHeight="false" outlineLevel="0" collapsed="false">
      <c r="D6" s="16" t="s">
        <v>75</v>
      </c>
      <c r="E6" s="18" t="n">
        <f aca="false">SUM(H10:H39)</f>
        <v>206</v>
      </c>
    </row>
    <row r="7" customFormat="false" ht="15" hidden="false" customHeight="false" outlineLevel="0" collapsed="false">
      <c r="D7" s="16" t="s">
        <v>76</v>
      </c>
      <c r="E7" s="18" t="n">
        <f aca="false">SUM(I10:I39)</f>
        <v>0</v>
      </c>
    </row>
    <row r="9" customFormat="false" ht="31.5" hidden="false" customHeight="true" outlineLevel="0" collapsed="false">
      <c r="A9" s="9" t="s">
        <v>77</v>
      </c>
      <c r="B9" s="9" t="s">
        <v>78</v>
      </c>
      <c r="C9" s="9" t="s">
        <v>79</v>
      </c>
      <c r="D9" s="9" t="s">
        <v>80</v>
      </c>
      <c r="E9" s="9" t="s">
        <v>81</v>
      </c>
      <c r="F9" s="9" t="s">
        <v>82</v>
      </c>
      <c r="G9" s="9" t="s">
        <v>83</v>
      </c>
      <c r="H9" s="9" t="s">
        <v>84</v>
      </c>
      <c r="I9" s="9" t="s">
        <v>85</v>
      </c>
      <c r="J9" s="9" t="s">
        <v>86</v>
      </c>
      <c r="K9" s="9" t="s">
        <v>87</v>
      </c>
    </row>
    <row r="10" customFormat="false" ht="15" hidden="false" customHeight="false" outlineLevel="0" collapsed="false">
      <c r="A10" s="20" t="n">
        <v>1</v>
      </c>
      <c r="B10" s="21" t="n">
        <f aca="false">$E$3+A10-1</f>
        <v>46340</v>
      </c>
      <c r="C10" s="20" t="str">
        <f aca="false">TEXT(B10,"ddd")</f>
        <v>Sat</v>
      </c>
      <c r="D10" s="6" t="s">
        <v>88</v>
      </c>
      <c r="E10" s="6" t="s">
        <v>89</v>
      </c>
      <c r="F10" s="6" t="s">
        <v>90</v>
      </c>
      <c r="G10" s="22" t="s">
        <v>91</v>
      </c>
      <c r="H10" s="10" t="n">
        <v>7</v>
      </c>
      <c r="I10" s="10"/>
      <c r="J10" s="10" t="s">
        <v>92</v>
      </c>
      <c r="K10" s="23"/>
    </row>
    <row r="11" customFormat="false" ht="15" hidden="false" customHeight="false" outlineLevel="0" collapsed="false">
      <c r="A11" s="20" t="n">
        <v>2</v>
      </c>
      <c r="B11" s="21" t="n">
        <f aca="false">$E$3+A11-1</f>
        <v>46341</v>
      </c>
      <c r="C11" s="20" t="str">
        <f aca="false">TEXT(B11,"ddd")</f>
        <v>Sun</v>
      </c>
      <c r="D11" s="6" t="s">
        <v>88</v>
      </c>
      <c r="E11" s="6" t="s">
        <v>93</v>
      </c>
      <c r="F11" s="6" t="s">
        <v>94</v>
      </c>
      <c r="G11" s="6"/>
      <c r="H11" s="10" t="n">
        <v>7</v>
      </c>
      <c r="I11" s="10"/>
      <c r="J11" s="10" t="s">
        <v>92</v>
      </c>
      <c r="K11" s="23"/>
    </row>
    <row r="12" customFormat="false" ht="15" hidden="false" customHeight="false" outlineLevel="0" collapsed="false">
      <c r="A12" s="20" t="n">
        <v>3</v>
      </c>
      <c r="B12" s="21" t="n">
        <f aca="false">$E$3+A12-1</f>
        <v>46342</v>
      </c>
      <c r="C12" s="20" t="str">
        <f aca="false">TEXT(B12,"ddd")</f>
        <v>Mon</v>
      </c>
      <c r="D12" s="6" t="s">
        <v>88</v>
      </c>
      <c r="E12" s="6" t="s">
        <v>95</v>
      </c>
      <c r="F12" s="6" t="s">
        <v>96</v>
      </c>
      <c r="G12" s="6"/>
      <c r="H12" s="10" t="n">
        <v>7</v>
      </c>
      <c r="I12" s="10"/>
      <c r="J12" s="10" t="s">
        <v>92</v>
      </c>
      <c r="K12" s="23"/>
    </row>
    <row r="13" customFormat="false" ht="15" hidden="false" customHeight="false" outlineLevel="0" collapsed="false">
      <c r="A13" s="20" t="n">
        <v>4</v>
      </c>
      <c r="B13" s="21" t="n">
        <f aca="false">$E$3+A13-1</f>
        <v>46343</v>
      </c>
      <c r="C13" s="20" t="str">
        <f aca="false">TEXT(B13,"ddd")</f>
        <v>Tue</v>
      </c>
      <c r="D13" s="6" t="s">
        <v>88</v>
      </c>
      <c r="E13" s="6" t="s">
        <v>97</v>
      </c>
      <c r="F13" s="6" t="s">
        <v>98</v>
      </c>
      <c r="G13" s="6"/>
      <c r="H13" s="10" t="n">
        <v>7</v>
      </c>
      <c r="I13" s="10"/>
      <c r="J13" s="10" t="s">
        <v>92</v>
      </c>
      <c r="K13" s="23"/>
    </row>
    <row r="14" customFormat="false" ht="15" hidden="false" customHeight="false" outlineLevel="0" collapsed="false">
      <c r="A14" s="20" t="n">
        <v>5</v>
      </c>
      <c r="B14" s="21" t="n">
        <f aca="false">$E$3+A14-1</f>
        <v>46344</v>
      </c>
      <c r="C14" s="20" t="str">
        <f aca="false">TEXT(B14,"ddd")</f>
        <v>Wed</v>
      </c>
      <c r="D14" s="6" t="s">
        <v>88</v>
      </c>
      <c r="E14" s="6" t="s">
        <v>99</v>
      </c>
      <c r="F14" s="6" t="s">
        <v>100</v>
      </c>
      <c r="G14" s="6"/>
      <c r="H14" s="10" t="n">
        <v>7</v>
      </c>
      <c r="I14" s="10"/>
      <c r="J14" s="10" t="s">
        <v>92</v>
      </c>
      <c r="K14" s="23"/>
    </row>
    <row r="15" customFormat="false" ht="15" hidden="false" customHeight="false" outlineLevel="0" collapsed="false">
      <c r="A15" s="20" t="n">
        <v>6</v>
      </c>
      <c r="B15" s="21" t="n">
        <f aca="false">$E$3+A15-1</f>
        <v>46345</v>
      </c>
      <c r="C15" s="20" t="str">
        <f aca="false">TEXT(B15,"ddd")</f>
        <v>Thu</v>
      </c>
      <c r="D15" s="6" t="s">
        <v>88</v>
      </c>
      <c r="E15" s="6" t="s">
        <v>101</v>
      </c>
      <c r="F15" s="6" t="s">
        <v>102</v>
      </c>
      <c r="G15" s="6"/>
      <c r="H15" s="10" t="n">
        <v>7</v>
      </c>
      <c r="I15" s="10"/>
      <c r="J15" s="10" t="s">
        <v>92</v>
      </c>
      <c r="K15" s="23"/>
    </row>
    <row r="16" customFormat="false" ht="15" hidden="false" customHeight="false" outlineLevel="0" collapsed="false">
      <c r="A16" s="20" t="n">
        <v>7</v>
      </c>
      <c r="B16" s="21" t="n">
        <f aca="false">$E$3+A16-1</f>
        <v>46346</v>
      </c>
      <c r="C16" s="20" t="str">
        <f aca="false">TEXT(B16,"ddd")</f>
        <v>Fri</v>
      </c>
      <c r="D16" s="6" t="s">
        <v>88</v>
      </c>
      <c r="E16" s="6" t="s">
        <v>103</v>
      </c>
      <c r="F16" s="6" t="s">
        <v>104</v>
      </c>
      <c r="G16" s="6"/>
      <c r="H16" s="10" t="n">
        <v>7</v>
      </c>
      <c r="I16" s="10"/>
      <c r="J16" s="10" t="s">
        <v>92</v>
      </c>
      <c r="K16" s="23"/>
    </row>
    <row r="17" customFormat="false" ht="15" hidden="false" customHeight="false" outlineLevel="0" collapsed="false">
      <c r="A17" s="20" t="n">
        <v>8</v>
      </c>
      <c r="B17" s="21" t="n">
        <f aca="false">$E$3+A17-1</f>
        <v>46347</v>
      </c>
      <c r="C17" s="20" t="str">
        <f aca="false">TEXT(B17,"ddd")</f>
        <v>Sat</v>
      </c>
      <c r="D17" s="6" t="s">
        <v>88</v>
      </c>
      <c r="E17" s="6" t="s">
        <v>105</v>
      </c>
      <c r="F17" s="6" t="s">
        <v>106</v>
      </c>
      <c r="G17" s="6"/>
      <c r="H17" s="10" t="n">
        <v>7</v>
      </c>
      <c r="I17" s="10"/>
      <c r="J17" s="10" t="s">
        <v>92</v>
      </c>
      <c r="K17" s="23"/>
    </row>
    <row r="18" customFormat="false" ht="15" hidden="false" customHeight="false" outlineLevel="0" collapsed="false">
      <c r="A18" s="20" t="n">
        <v>9</v>
      </c>
      <c r="B18" s="21" t="n">
        <f aca="false">$E$3+A18-1</f>
        <v>46348</v>
      </c>
      <c r="C18" s="20" t="str">
        <f aca="false">TEXT(B18,"ddd")</f>
        <v>Sun</v>
      </c>
      <c r="D18" s="6" t="s">
        <v>88</v>
      </c>
      <c r="E18" s="6" t="s">
        <v>107</v>
      </c>
      <c r="F18" s="6" t="s">
        <v>108</v>
      </c>
      <c r="G18" s="6"/>
      <c r="H18" s="10" t="n">
        <v>7</v>
      </c>
      <c r="I18" s="10"/>
      <c r="J18" s="10" t="s">
        <v>92</v>
      </c>
      <c r="K18" s="23"/>
    </row>
    <row r="19" customFormat="false" ht="23.85" hidden="false" customHeight="false" outlineLevel="0" collapsed="false">
      <c r="A19" s="20" t="n">
        <v>10</v>
      </c>
      <c r="B19" s="21" t="n">
        <f aca="false">$E$3+A19-1</f>
        <v>46349</v>
      </c>
      <c r="C19" s="20" t="str">
        <f aca="false">TEXT(B19,"ddd")</f>
        <v>Mon</v>
      </c>
      <c r="D19" s="6" t="s">
        <v>88</v>
      </c>
      <c r="E19" s="6" t="s">
        <v>109</v>
      </c>
      <c r="F19" s="6" t="s">
        <v>110</v>
      </c>
      <c r="G19" s="6"/>
      <c r="H19" s="10" t="n">
        <v>7</v>
      </c>
      <c r="I19" s="10"/>
      <c r="J19" s="10" t="s">
        <v>92</v>
      </c>
      <c r="K19" s="23"/>
    </row>
    <row r="20" customFormat="false" ht="15" hidden="false" customHeight="false" outlineLevel="0" collapsed="false">
      <c r="A20" s="20" t="n">
        <v>11</v>
      </c>
      <c r="B20" s="21" t="n">
        <f aca="false">$E$3+A20-1</f>
        <v>46350</v>
      </c>
      <c r="C20" s="20" t="str">
        <f aca="false">TEXT(B20,"ddd")</f>
        <v>Tue</v>
      </c>
      <c r="D20" s="6" t="s">
        <v>111</v>
      </c>
      <c r="E20" s="6" t="s">
        <v>112</v>
      </c>
      <c r="F20" s="6" t="s">
        <v>112</v>
      </c>
      <c r="G20" s="6"/>
      <c r="H20" s="10" t="n">
        <v>7</v>
      </c>
      <c r="I20" s="10"/>
      <c r="J20" s="10" t="s">
        <v>92</v>
      </c>
      <c r="K20" s="23"/>
    </row>
    <row r="21" customFormat="false" ht="15" hidden="false" customHeight="false" outlineLevel="0" collapsed="false">
      <c r="A21" s="20" t="n">
        <v>12</v>
      </c>
      <c r="B21" s="21" t="n">
        <f aca="false">$E$3+A21-1</f>
        <v>46351</v>
      </c>
      <c r="C21" s="20" t="str">
        <f aca="false">TEXT(B21,"ddd")</f>
        <v>Wed</v>
      </c>
      <c r="D21" s="6" t="s">
        <v>111</v>
      </c>
      <c r="E21" s="6" t="s">
        <v>113</v>
      </c>
      <c r="F21" s="6" t="s">
        <v>113</v>
      </c>
      <c r="G21" s="6"/>
      <c r="H21" s="10" t="n">
        <v>7</v>
      </c>
      <c r="I21" s="10"/>
      <c r="J21" s="10" t="s">
        <v>92</v>
      </c>
      <c r="K21" s="23"/>
    </row>
    <row r="22" customFormat="false" ht="15" hidden="false" customHeight="false" outlineLevel="0" collapsed="false">
      <c r="A22" s="20" t="n">
        <v>13</v>
      </c>
      <c r="B22" s="21" t="n">
        <f aca="false">$E$3+A22-1</f>
        <v>46352</v>
      </c>
      <c r="C22" s="20" t="str">
        <f aca="false">TEXT(B22,"ddd")</f>
        <v>Thu</v>
      </c>
      <c r="D22" s="6" t="s">
        <v>111</v>
      </c>
      <c r="E22" s="6" t="s">
        <v>114</v>
      </c>
      <c r="F22" s="6" t="s">
        <v>114</v>
      </c>
      <c r="G22" s="6"/>
      <c r="H22" s="10" t="n">
        <v>7</v>
      </c>
      <c r="I22" s="10"/>
      <c r="J22" s="10" t="s">
        <v>92</v>
      </c>
      <c r="K22" s="23"/>
    </row>
    <row r="23" customFormat="false" ht="15" hidden="false" customHeight="false" outlineLevel="0" collapsed="false">
      <c r="A23" s="20" t="n">
        <v>14</v>
      </c>
      <c r="B23" s="21" t="n">
        <f aca="false">$E$3+A23-1</f>
        <v>46353</v>
      </c>
      <c r="C23" s="20" t="str">
        <f aca="false">TEXT(B23,"ddd")</f>
        <v>Fri</v>
      </c>
      <c r="D23" s="6" t="s">
        <v>111</v>
      </c>
      <c r="E23" s="6" t="s">
        <v>115</v>
      </c>
      <c r="F23" s="6" t="s">
        <v>115</v>
      </c>
      <c r="G23" s="6"/>
      <c r="H23" s="10" t="n">
        <v>7</v>
      </c>
      <c r="I23" s="10"/>
      <c r="J23" s="10" t="s">
        <v>92</v>
      </c>
      <c r="K23" s="23"/>
    </row>
    <row r="24" customFormat="false" ht="15" hidden="false" customHeight="false" outlineLevel="0" collapsed="false">
      <c r="A24" s="20" t="n">
        <v>15</v>
      </c>
      <c r="B24" s="21" t="n">
        <f aca="false">$E$3+A24-1</f>
        <v>46354</v>
      </c>
      <c r="C24" s="20" t="str">
        <f aca="false">TEXT(B24,"ddd")</f>
        <v>Sat</v>
      </c>
      <c r="D24" s="6" t="s">
        <v>111</v>
      </c>
      <c r="E24" s="6" t="s">
        <v>116</v>
      </c>
      <c r="F24" s="6" t="s">
        <v>116</v>
      </c>
      <c r="G24" s="6"/>
      <c r="H24" s="10" t="n">
        <v>7</v>
      </c>
      <c r="I24" s="10"/>
      <c r="J24" s="10" t="s">
        <v>92</v>
      </c>
      <c r="K24" s="23"/>
    </row>
    <row r="25" customFormat="false" ht="15" hidden="false" customHeight="false" outlineLevel="0" collapsed="false">
      <c r="A25" s="20" t="n">
        <v>16</v>
      </c>
      <c r="B25" s="21" t="n">
        <f aca="false">$E$3+A25-1</f>
        <v>46355</v>
      </c>
      <c r="C25" s="20" t="str">
        <f aca="false">TEXT(B25,"ddd")</f>
        <v>Sun</v>
      </c>
      <c r="D25" s="6" t="s">
        <v>111</v>
      </c>
      <c r="E25" s="6" t="s">
        <v>117</v>
      </c>
      <c r="F25" s="6" t="s">
        <v>117</v>
      </c>
      <c r="G25" s="22" t="s">
        <v>118</v>
      </c>
      <c r="H25" s="10" t="n">
        <v>7</v>
      </c>
      <c r="I25" s="10"/>
      <c r="J25" s="10" t="s">
        <v>92</v>
      </c>
      <c r="K25" s="23"/>
    </row>
    <row r="26" customFormat="false" ht="15" hidden="false" customHeight="false" outlineLevel="0" collapsed="false">
      <c r="A26" s="20" t="n">
        <v>17</v>
      </c>
      <c r="B26" s="21" t="n">
        <f aca="false">$E$3+A26-1</f>
        <v>46356</v>
      </c>
      <c r="C26" s="20" t="str">
        <f aca="false">TEXT(B26,"ddd")</f>
        <v>Mon</v>
      </c>
      <c r="D26" s="6" t="s">
        <v>111</v>
      </c>
      <c r="E26" s="6" t="s">
        <v>119</v>
      </c>
      <c r="F26" s="6" t="s">
        <v>119</v>
      </c>
      <c r="G26" s="6"/>
      <c r="H26" s="10" t="n">
        <v>7</v>
      </c>
      <c r="I26" s="10"/>
      <c r="J26" s="10" t="s">
        <v>92</v>
      </c>
      <c r="K26" s="23"/>
    </row>
    <row r="27" customFormat="false" ht="15" hidden="false" customHeight="false" outlineLevel="0" collapsed="false">
      <c r="A27" s="20" t="n">
        <v>18</v>
      </c>
      <c r="B27" s="21" t="n">
        <f aca="false">$E$3+A27-1</f>
        <v>46357</v>
      </c>
      <c r="C27" s="20" t="str">
        <f aca="false">TEXT(B27,"ddd")</f>
        <v>Tue</v>
      </c>
      <c r="D27" s="6" t="s">
        <v>111</v>
      </c>
      <c r="E27" s="6" t="s">
        <v>120</v>
      </c>
      <c r="F27" s="6" t="s">
        <v>121</v>
      </c>
      <c r="G27" s="22" t="s">
        <v>122</v>
      </c>
      <c r="H27" s="10" t="n">
        <v>7</v>
      </c>
      <c r="I27" s="10"/>
      <c r="J27" s="10" t="s">
        <v>92</v>
      </c>
      <c r="K27" s="23"/>
    </row>
    <row r="28" customFormat="false" ht="15" hidden="false" customHeight="false" outlineLevel="0" collapsed="false">
      <c r="A28" s="20" t="n">
        <v>19</v>
      </c>
      <c r="B28" s="21" t="n">
        <f aca="false">$E$3+A28-1</f>
        <v>46358</v>
      </c>
      <c r="C28" s="20" t="str">
        <f aca="false">TEXT(B28,"ddd")</f>
        <v>Wed</v>
      </c>
      <c r="D28" s="6" t="s">
        <v>111</v>
      </c>
      <c r="E28" s="6" t="s">
        <v>123</v>
      </c>
      <c r="F28" s="6" t="s">
        <v>124</v>
      </c>
      <c r="G28" s="6"/>
      <c r="H28" s="10" t="n">
        <v>7</v>
      </c>
      <c r="I28" s="10"/>
      <c r="J28" s="10" t="s">
        <v>92</v>
      </c>
      <c r="K28" s="23"/>
    </row>
    <row r="29" customFormat="false" ht="15" hidden="false" customHeight="false" outlineLevel="0" collapsed="false">
      <c r="A29" s="20" t="n">
        <v>20</v>
      </c>
      <c r="B29" s="21" t="n">
        <f aca="false">$E$3+A29-1</f>
        <v>46359</v>
      </c>
      <c r="C29" s="20" t="str">
        <f aca="false">TEXT(B29,"ddd")</f>
        <v>Thu</v>
      </c>
      <c r="D29" s="6" t="s">
        <v>111</v>
      </c>
      <c r="E29" s="6" t="s">
        <v>125</v>
      </c>
      <c r="F29" s="6" t="s">
        <v>125</v>
      </c>
      <c r="G29" s="22" t="s">
        <v>126</v>
      </c>
      <c r="H29" s="10" t="n">
        <v>7</v>
      </c>
      <c r="I29" s="10"/>
      <c r="J29" s="10" t="s">
        <v>92</v>
      </c>
      <c r="K29" s="23"/>
    </row>
    <row r="30" customFormat="false" ht="15" hidden="false" customHeight="false" outlineLevel="0" collapsed="false">
      <c r="A30" s="20" t="n">
        <v>21</v>
      </c>
      <c r="B30" s="21" t="n">
        <f aca="false">$E$3+A30-1</f>
        <v>46360</v>
      </c>
      <c r="C30" s="20" t="str">
        <f aca="false">TEXT(B30,"ddd")</f>
        <v>Fri</v>
      </c>
      <c r="D30" s="6" t="s">
        <v>127</v>
      </c>
      <c r="E30" s="6" t="s">
        <v>128</v>
      </c>
      <c r="F30" s="6" t="s">
        <v>128</v>
      </c>
      <c r="G30" s="6"/>
      <c r="H30" s="10" t="n">
        <v>7</v>
      </c>
      <c r="I30" s="10"/>
      <c r="J30" s="10" t="s">
        <v>92</v>
      </c>
      <c r="K30" s="23"/>
    </row>
    <row r="31" customFormat="false" ht="15" hidden="false" customHeight="false" outlineLevel="0" collapsed="false">
      <c r="A31" s="20" t="n">
        <v>22</v>
      </c>
      <c r="B31" s="21" t="n">
        <f aca="false">$E$3+A31-1</f>
        <v>46361</v>
      </c>
      <c r="C31" s="20" t="str">
        <f aca="false">TEXT(B31,"ddd")</f>
        <v>Sat</v>
      </c>
      <c r="D31" s="6" t="s">
        <v>127</v>
      </c>
      <c r="E31" s="6" t="s">
        <v>129</v>
      </c>
      <c r="F31" s="6" t="s">
        <v>129</v>
      </c>
      <c r="G31" s="6"/>
      <c r="H31" s="10" t="n">
        <v>7</v>
      </c>
      <c r="I31" s="10"/>
      <c r="J31" s="10" t="s">
        <v>92</v>
      </c>
      <c r="K31" s="23"/>
    </row>
    <row r="32" customFormat="false" ht="15" hidden="false" customHeight="false" outlineLevel="0" collapsed="false">
      <c r="A32" s="20" t="n">
        <v>23</v>
      </c>
      <c r="B32" s="21" t="n">
        <f aca="false">$E$3+A32-1</f>
        <v>46362</v>
      </c>
      <c r="C32" s="20" t="str">
        <f aca="false">TEXT(B32,"ddd")</f>
        <v>Sun</v>
      </c>
      <c r="D32" s="6" t="s">
        <v>127</v>
      </c>
      <c r="E32" s="6" t="s">
        <v>130</v>
      </c>
      <c r="F32" s="6" t="s">
        <v>130</v>
      </c>
      <c r="G32" s="22" t="s">
        <v>131</v>
      </c>
      <c r="H32" s="10" t="n">
        <v>7</v>
      </c>
      <c r="I32" s="10"/>
      <c r="J32" s="10" t="s">
        <v>92</v>
      </c>
      <c r="K32" s="23"/>
    </row>
    <row r="33" customFormat="false" ht="15" hidden="false" customHeight="false" outlineLevel="0" collapsed="false">
      <c r="A33" s="20" t="n">
        <v>24</v>
      </c>
      <c r="B33" s="21" t="n">
        <f aca="false">$E$3+A33-1</f>
        <v>46363</v>
      </c>
      <c r="C33" s="20" t="str">
        <f aca="false">TEXT(B33,"ddd")</f>
        <v>Mon</v>
      </c>
      <c r="D33" s="6" t="s">
        <v>127</v>
      </c>
      <c r="E33" s="6" t="s">
        <v>132</v>
      </c>
      <c r="F33" s="6" t="s">
        <v>132</v>
      </c>
      <c r="G33" s="6"/>
      <c r="H33" s="10" t="n">
        <v>7</v>
      </c>
      <c r="I33" s="10"/>
      <c r="J33" s="10" t="s">
        <v>92</v>
      </c>
      <c r="K33" s="23"/>
    </row>
    <row r="34" customFormat="false" ht="15" hidden="false" customHeight="false" outlineLevel="0" collapsed="false">
      <c r="A34" s="20" t="n">
        <v>25</v>
      </c>
      <c r="B34" s="21" t="n">
        <f aca="false">$E$3+A34-1</f>
        <v>46364</v>
      </c>
      <c r="C34" s="20" t="str">
        <f aca="false">TEXT(B34,"ddd")</f>
        <v>Tue</v>
      </c>
      <c r="D34" s="6" t="s">
        <v>127</v>
      </c>
      <c r="E34" s="6" t="s">
        <v>133</v>
      </c>
      <c r="F34" s="6" t="s">
        <v>133</v>
      </c>
      <c r="G34" s="22" t="s">
        <v>134</v>
      </c>
      <c r="H34" s="10" t="n">
        <v>7</v>
      </c>
      <c r="I34" s="10"/>
      <c r="J34" s="10" t="s">
        <v>92</v>
      </c>
      <c r="K34" s="23"/>
    </row>
    <row r="35" customFormat="false" ht="23.85" hidden="false" customHeight="false" outlineLevel="0" collapsed="false">
      <c r="A35" s="20" t="n">
        <v>26</v>
      </c>
      <c r="B35" s="21" t="n">
        <f aca="false">$E$3+A35-1</f>
        <v>46365</v>
      </c>
      <c r="C35" s="20" t="str">
        <f aca="false">TEXT(B35,"ddd")</f>
        <v>Wed</v>
      </c>
      <c r="D35" s="6" t="s">
        <v>127</v>
      </c>
      <c r="E35" s="6" t="s">
        <v>135</v>
      </c>
      <c r="F35" s="6" t="s">
        <v>135</v>
      </c>
      <c r="G35" s="6"/>
      <c r="H35" s="10" t="n">
        <v>7</v>
      </c>
      <c r="I35" s="10"/>
      <c r="J35" s="10" t="s">
        <v>92</v>
      </c>
      <c r="K35" s="23"/>
    </row>
    <row r="36" customFormat="false" ht="15" hidden="false" customHeight="false" outlineLevel="0" collapsed="false">
      <c r="A36" s="20" t="n">
        <v>27</v>
      </c>
      <c r="B36" s="21" t="n">
        <f aca="false">$E$3+A36-1</f>
        <v>46366</v>
      </c>
      <c r="C36" s="20" t="str">
        <f aca="false">TEXT(B36,"ddd")</f>
        <v>Thu</v>
      </c>
      <c r="D36" s="6" t="s">
        <v>127</v>
      </c>
      <c r="E36" s="6" t="s">
        <v>136</v>
      </c>
      <c r="F36" s="6" t="s">
        <v>136</v>
      </c>
      <c r="G36" s="22" t="s">
        <v>137</v>
      </c>
      <c r="H36" s="10" t="n">
        <v>7</v>
      </c>
      <c r="I36" s="10"/>
      <c r="J36" s="10" t="s">
        <v>92</v>
      </c>
      <c r="K36" s="23"/>
    </row>
    <row r="37" customFormat="false" ht="23.85" hidden="false" customHeight="false" outlineLevel="0" collapsed="false">
      <c r="A37" s="20" t="n">
        <v>28</v>
      </c>
      <c r="B37" s="21" t="n">
        <f aca="false">$E$3+A37-1</f>
        <v>46367</v>
      </c>
      <c r="C37" s="20" t="str">
        <f aca="false">TEXT(B37,"ddd")</f>
        <v>Fri</v>
      </c>
      <c r="D37" s="6" t="s">
        <v>138</v>
      </c>
      <c r="E37" s="6" t="s">
        <v>139</v>
      </c>
      <c r="F37" s="6" t="s">
        <v>139</v>
      </c>
      <c r="G37" s="6"/>
      <c r="H37" s="10" t="n">
        <v>7</v>
      </c>
      <c r="I37" s="10"/>
      <c r="J37" s="10" t="s">
        <v>92</v>
      </c>
      <c r="K37" s="23"/>
    </row>
    <row r="38" customFormat="false" ht="23.85" hidden="false" customHeight="false" outlineLevel="0" collapsed="false">
      <c r="A38" s="20" t="n">
        <v>29</v>
      </c>
      <c r="B38" s="21" t="n">
        <f aca="false">$E$3+A38-1</f>
        <v>46368</v>
      </c>
      <c r="C38" s="20" t="str">
        <f aca="false">TEXT(B38,"ddd")</f>
        <v>Sat</v>
      </c>
      <c r="D38" s="6" t="s">
        <v>138</v>
      </c>
      <c r="E38" s="6" t="s">
        <v>140</v>
      </c>
      <c r="F38" s="6" t="s">
        <v>140</v>
      </c>
      <c r="G38" s="6"/>
      <c r="H38" s="10" t="n">
        <v>7</v>
      </c>
      <c r="I38" s="10"/>
      <c r="J38" s="10" t="s">
        <v>92</v>
      </c>
      <c r="K38" s="23"/>
    </row>
    <row r="39" customFormat="false" ht="15" hidden="false" customHeight="false" outlineLevel="0" collapsed="false">
      <c r="A39" s="20" t="n">
        <v>30</v>
      </c>
      <c r="B39" s="21" t="n">
        <f aca="false">$E$3+A39-1</f>
        <v>46369</v>
      </c>
      <c r="C39" s="20" t="str">
        <f aca="false">TEXT(B39,"ddd")</f>
        <v>Sun</v>
      </c>
      <c r="D39" s="6" t="s">
        <v>138</v>
      </c>
      <c r="E39" s="6" t="s">
        <v>141</v>
      </c>
      <c r="F39" s="6" t="s">
        <v>141</v>
      </c>
      <c r="G39" s="6"/>
      <c r="H39" s="10" t="n">
        <v>3</v>
      </c>
      <c r="I39" s="10"/>
      <c r="J39" s="10" t="s">
        <v>92</v>
      </c>
      <c r="K39" s="23"/>
    </row>
    <row r="41" customFormat="false" ht="15" hidden="false" customHeight="false" outlineLevel="0" collapsed="false">
      <c r="A41" s="2" t="s">
        <v>142</v>
      </c>
    </row>
  </sheetData>
  <conditionalFormatting sqref="J10:J39">
    <cfRule type="cellIs" priority="2" operator="equal" aboveAverage="0" equalAverage="0" bottom="0" percent="0" rank="0" text="" dxfId="0">
      <formula>"Completed"</formula>
    </cfRule>
    <cfRule type="cellIs" priority="3" operator="equal" aboveAverage="0" equalAverage="0" bottom="0" percent="0" rank="0" text="" dxfId="1">
      <formula>"In progress"</formula>
    </cfRule>
  </conditionalFormatting>
  <dataValidations count="2">
    <dataValidation allowBlank="false" errorStyle="stop" operator="between" showDropDown="false" showErrorMessage="false" showInputMessage="false" sqref="J10:J39" type="list">
      <formula1>"Not started,In progress,Completed"</formula1>
      <formula2>0</formula2>
    </dataValidation>
    <dataValidation allowBlank="false" errorStyle="stop" operator="between" showDropDown="false" showErrorMessage="false" showInputMessage="false" sqref="H10:I39" type="decimal">
      <formula1>0</formula1>
      <formula2>12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1"/>
    <col collapsed="false" customWidth="true" hidden="false" outlineLevel="0" max="4" min="3" style="0" width="14"/>
    <col collapsed="false" customWidth="true" hidden="false" outlineLevel="0" max="6" min="5" style="0" width="13"/>
    <col collapsed="false" customWidth="true" hidden="false" outlineLevel="0" max="7" min="7" style="0" width="12"/>
    <col collapsed="false" customWidth="true" hidden="false" outlineLevel="0" max="8" min="8" style="0" width="10"/>
    <col collapsed="false" customWidth="true" hidden="false" outlineLevel="0" max="10" min="9" style="0" width="14"/>
    <col collapsed="false" customWidth="true" hidden="false" outlineLevel="0" max="11" min="11" style="0" width="32"/>
    <col collapsed="false" customWidth="true" hidden="false" outlineLevel="0" max="12" min="12" style="0" width="14"/>
  </cols>
  <sheetData>
    <row r="1" customFormat="false" ht="24" hidden="false" customHeight="true" outlineLevel="0" collapsed="false">
      <c r="A1" s="1" t="s">
        <v>143</v>
      </c>
    </row>
    <row r="2" customFormat="false" ht="15" hidden="false" customHeight="false" outlineLevel="0" collapsed="false">
      <c r="A2" s="2" t="s">
        <v>144</v>
      </c>
    </row>
    <row r="4" customFormat="false" ht="43.5" hidden="false" customHeight="true" outlineLevel="0" collapsed="false">
      <c r="A4" s="9" t="s">
        <v>83</v>
      </c>
      <c r="B4" s="9" t="s">
        <v>145</v>
      </c>
      <c r="C4" s="9" t="s">
        <v>146</v>
      </c>
      <c r="D4" s="9" t="s">
        <v>147</v>
      </c>
      <c r="E4" s="9" t="s">
        <v>148</v>
      </c>
      <c r="F4" s="9" t="s">
        <v>149</v>
      </c>
      <c r="G4" s="9" t="s">
        <v>150</v>
      </c>
      <c r="H4" s="9" t="s">
        <v>151</v>
      </c>
      <c r="I4" s="9" t="s">
        <v>152</v>
      </c>
      <c r="J4" s="9" t="s">
        <v>153</v>
      </c>
      <c r="K4" s="9" t="s">
        <v>154</v>
      </c>
      <c r="L4" s="9" t="s">
        <v>155</v>
      </c>
    </row>
    <row r="5" customFormat="false" ht="15" hidden="false" customHeight="false" outlineLevel="0" collapsed="false">
      <c r="A5" s="24" t="s">
        <v>156</v>
      </c>
      <c r="B5" s="25"/>
      <c r="C5" s="26"/>
      <c r="D5" s="26" t="n">
        <v>46346</v>
      </c>
      <c r="E5" s="25" t="n">
        <v>62</v>
      </c>
      <c r="F5" s="25" t="n">
        <v>118</v>
      </c>
      <c r="G5" s="25" t="n">
        <f aca="false">IF(COUNT(E5:F5)=0,"",SUM(E5:F5))</f>
        <v>180</v>
      </c>
      <c r="H5" s="27" t="n">
        <f aca="false">IF(G5="","",G5/300)</f>
        <v>0.6</v>
      </c>
      <c r="I5" s="25" t="n">
        <v>176</v>
      </c>
      <c r="J5" s="25" t="n">
        <v>148</v>
      </c>
      <c r="K5" s="24" t="s">
        <v>157</v>
      </c>
      <c r="L5" s="26" t="n">
        <v>46349</v>
      </c>
    </row>
    <row r="6" customFormat="false" ht="15" hidden="false" customHeight="false" outlineLevel="0" collapsed="false">
      <c r="A6" s="6" t="s">
        <v>91</v>
      </c>
      <c r="B6" s="20" t="n">
        <v>1</v>
      </c>
      <c r="C6" s="21" t="n">
        <f aca="false">'30-Day Planner'!$E$3+B6-1</f>
        <v>46340</v>
      </c>
      <c r="D6" s="28"/>
      <c r="E6" s="10"/>
      <c r="F6" s="10"/>
      <c r="G6" s="20" t="str">
        <f aca="false">IF(COUNT(E6:F6)=0,"",SUM(E6:F6))</f>
        <v/>
      </c>
      <c r="H6" s="29" t="str">
        <f aca="false">IF(G6="","",G6/300)</f>
        <v/>
      </c>
      <c r="I6" s="10"/>
      <c r="J6" s="10"/>
      <c r="K6" s="23"/>
      <c r="L6" s="28"/>
    </row>
    <row r="7" customFormat="false" ht="15" hidden="false" customHeight="false" outlineLevel="0" collapsed="false">
      <c r="A7" s="6" t="s">
        <v>118</v>
      </c>
      <c r="B7" s="20" t="n">
        <v>16</v>
      </c>
      <c r="C7" s="21" t="n">
        <f aca="false">'30-Day Planner'!$E$3+B7-1</f>
        <v>46355</v>
      </c>
      <c r="D7" s="28"/>
      <c r="E7" s="10"/>
      <c r="F7" s="10"/>
      <c r="G7" s="20" t="str">
        <f aca="false">IF(COUNT(E7:F7)=0,"",SUM(E7:F7))</f>
        <v/>
      </c>
      <c r="H7" s="29" t="str">
        <f aca="false">IF(G7="","",G7/300)</f>
        <v/>
      </c>
      <c r="I7" s="10"/>
      <c r="J7" s="10"/>
      <c r="K7" s="23"/>
      <c r="L7" s="28"/>
    </row>
    <row r="8" customFormat="false" ht="15" hidden="false" customHeight="false" outlineLevel="0" collapsed="false">
      <c r="A8" s="6" t="s">
        <v>126</v>
      </c>
      <c r="B8" s="20" t="n">
        <v>20</v>
      </c>
      <c r="C8" s="21" t="n">
        <f aca="false">'30-Day Planner'!$E$3+B8-1</f>
        <v>46359</v>
      </c>
      <c r="D8" s="28"/>
      <c r="E8" s="10"/>
      <c r="F8" s="10"/>
      <c r="G8" s="20" t="str">
        <f aca="false">IF(COUNT(E8:F8)=0,"",SUM(E8:F8))</f>
        <v/>
      </c>
      <c r="H8" s="29" t="str">
        <f aca="false">IF(G8="","",G8/300)</f>
        <v/>
      </c>
      <c r="I8" s="10"/>
      <c r="J8" s="10"/>
      <c r="K8" s="23"/>
      <c r="L8" s="28"/>
    </row>
    <row r="9" customFormat="false" ht="15" hidden="false" customHeight="false" outlineLevel="0" collapsed="false">
      <c r="A9" s="6" t="s">
        <v>131</v>
      </c>
      <c r="B9" s="20" t="n">
        <v>23</v>
      </c>
      <c r="C9" s="21" t="n">
        <f aca="false">'30-Day Planner'!$E$3+B9-1</f>
        <v>46362</v>
      </c>
      <c r="D9" s="28"/>
      <c r="E9" s="10"/>
      <c r="F9" s="10"/>
      <c r="G9" s="20" t="str">
        <f aca="false">IF(COUNT(E9:F9)=0,"",SUM(E9:F9))</f>
        <v/>
      </c>
      <c r="H9" s="29" t="str">
        <f aca="false">IF(G9="","",G9/300)</f>
        <v/>
      </c>
      <c r="I9" s="10"/>
      <c r="J9" s="10"/>
      <c r="K9" s="23"/>
      <c r="L9" s="28"/>
    </row>
    <row r="10" customFormat="false" ht="15" hidden="false" customHeight="false" outlineLevel="0" collapsed="false">
      <c r="A10" s="6" t="s">
        <v>134</v>
      </c>
      <c r="B10" s="20" t="n">
        <v>25</v>
      </c>
      <c r="C10" s="21" t="n">
        <f aca="false">'30-Day Planner'!$E$3+B10-1</f>
        <v>46364</v>
      </c>
      <c r="D10" s="28"/>
      <c r="E10" s="10"/>
      <c r="F10" s="10"/>
      <c r="G10" s="20" t="str">
        <f aca="false">IF(COUNT(E10:F10)=0,"",SUM(E10:F10))</f>
        <v/>
      </c>
      <c r="H10" s="29" t="str">
        <f aca="false">IF(G10="","",G10/300)</f>
        <v/>
      </c>
      <c r="I10" s="10"/>
      <c r="J10" s="10"/>
      <c r="K10" s="23"/>
      <c r="L10" s="28"/>
    </row>
    <row r="11" customFormat="false" ht="15" hidden="false" customHeight="false" outlineLevel="0" collapsed="false">
      <c r="A11" s="6" t="s">
        <v>137</v>
      </c>
      <c r="B11" s="20" t="n">
        <v>27</v>
      </c>
      <c r="C11" s="21" t="n">
        <f aca="false">'30-Day Planner'!$E$3+B11-1</f>
        <v>46366</v>
      </c>
      <c r="D11" s="28"/>
      <c r="E11" s="10"/>
      <c r="F11" s="10"/>
      <c r="G11" s="20" t="str">
        <f aca="false">IF(COUNT(E11:F11)=0,"",SUM(E11:F11))</f>
        <v/>
      </c>
      <c r="H11" s="29" t="str">
        <f aca="false">IF(G11="","",G11/300)</f>
        <v/>
      </c>
      <c r="I11" s="10"/>
      <c r="J11" s="10"/>
      <c r="K11" s="23"/>
      <c r="L11" s="28"/>
    </row>
    <row r="13" customFormat="false" ht="15" hidden="false" customHeight="false" outlineLevel="0" collapsed="false">
      <c r="A13" s="12" t="s">
        <v>158</v>
      </c>
    </row>
    <row r="14" customFormat="false" ht="15" hidden="false" customHeight="false" outlineLevel="0" collapsed="false">
      <c r="A14" s="30" t="s">
        <v>159</v>
      </c>
      <c r="D14" s="31" t="n">
        <f aca="false">COUNT(G6:G11)</f>
        <v>0</v>
      </c>
    </row>
    <row r="15" customFormat="false" ht="15" hidden="false" customHeight="false" outlineLevel="0" collapsed="false">
      <c r="A15" s="30" t="s">
        <v>160</v>
      </c>
      <c r="D15" s="31" t="str">
        <f aca="false">IF(COUNT(G6:G11)=0,"",MAX(G6:G11))</f>
        <v/>
      </c>
    </row>
    <row r="16" customFormat="false" ht="15" hidden="false" customHeight="false" outlineLevel="0" collapsed="false">
      <c r="A16" s="30" t="s">
        <v>161</v>
      </c>
      <c r="D16" s="31" t="str">
        <f aca="false">IF(COUNT(E6:E11)=0,"",AVERAGE(E6:E11))</f>
        <v/>
      </c>
    </row>
    <row r="17" customFormat="false" ht="15" hidden="false" customHeight="false" outlineLevel="0" collapsed="false">
      <c r="A17" s="30" t="s">
        <v>162</v>
      </c>
      <c r="D17" s="31" t="str">
        <f aca="false">IF(COUNT(F6:F11)=0,"",AVERAGE(F6:F11))</f>
        <v/>
      </c>
    </row>
    <row r="18" customFormat="false" ht="15" hidden="false" customHeight="false" outlineLevel="0" collapsed="false">
      <c r="A18" s="30" t="s">
        <v>163</v>
      </c>
      <c r="D18" s="32" t="str">
        <f aca="false">IF(COUNT(H6:H11)=0,"",AVERAGE(H6:H11))</f>
        <v/>
      </c>
    </row>
  </sheetData>
  <dataValidations count="2">
    <dataValidation allowBlank="false" errorStyle="stop" operator="between" showDropDown="false" showErrorMessage="false" showInputMessage="false" sqref="E6:E11" type="decimal">
      <formula1>0</formula1>
      <formula2>100</formula2>
    </dataValidation>
    <dataValidation allowBlank="false" errorStyle="stop" operator="between" showDropDown="false" showErrorMessage="false" showInputMessage="false" sqref="F6:F11" type="decimal">
      <formula1>0</formula1>
      <formula2>200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7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20" topLeftCell="C21" activePane="bottomRight" state="frozen"/>
      <selection pane="topLeft" activeCell="A1" activeCellId="0" sqref="A1"/>
      <selection pane="topRight" activeCell="C1" activeCellId="0" sqref="C1"/>
      <selection pane="bottomLeft" activeCell="A21" activeCellId="0" sqref="A21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6"/>
    <col collapsed="false" customWidth="true" hidden="false" outlineLevel="0" max="3" min="3" style="0" width="13"/>
    <col collapsed="false" customWidth="true" hidden="false" outlineLevel="0" max="4" min="4" style="0" width="10"/>
    <col collapsed="false" customWidth="true" hidden="false" outlineLevel="0" max="5" min="5" style="0" width="22"/>
    <col collapsed="false" customWidth="true" hidden="false" outlineLevel="0" max="6" min="6" style="0" width="20"/>
    <col collapsed="false" customWidth="true" hidden="false" outlineLevel="0" max="7" min="7" style="0" width="11"/>
    <col collapsed="false" customWidth="true" hidden="false" outlineLevel="0" max="8" min="8" style="0" width="14"/>
    <col collapsed="false" customWidth="true" hidden="false" outlineLevel="0" max="9" min="9" style="0" width="24"/>
    <col collapsed="false" customWidth="true" hidden="false" outlineLevel="0" max="11" min="10" style="0" width="36"/>
    <col collapsed="false" customWidth="true" hidden="false" outlineLevel="0" max="13" min="12" style="0" width="13"/>
    <col collapsed="false" customWidth="true" hidden="false" outlineLevel="0" max="14" min="14" style="0" width="20"/>
  </cols>
  <sheetData>
    <row r="1" customFormat="false" ht="24" hidden="false" customHeight="true" outlineLevel="0" collapsed="false">
      <c r="A1" s="1" t="s">
        <v>164</v>
      </c>
    </row>
    <row r="2" customFormat="false" ht="15" hidden="false" customHeight="false" outlineLevel="0" collapsed="false">
      <c r="A2" s="2" t="s">
        <v>165</v>
      </c>
    </row>
    <row r="3" customFormat="false" ht="15" hidden="false" customHeight="false" outlineLevel="0" collapsed="false">
      <c r="A3" s="12" t="s">
        <v>166</v>
      </c>
    </row>
    <row r="4" customFormat="false" ht="31.5" hidden="false" customHeight="true" outlineLevel="0" collapsed="false">
      <c r="A4" s="9" t="s">
        <v>167</v>
      </c>
      <c r="B4" s="9" t="s">
        <v>168</v>
      </c>
      <c r="C4" s="9" t="s">
        <v>78</v>
      </c>
      <c r="D4" s="9" t="s">
        <v>46</v>
      </c>
      <c r="E4" s="9" t="s">
        <v>169</v>
      </c>
      <c r="F4" s="9" t="s">
        <v>170</v>
      </c>
      <c r="G4" s="9" t="s">
        <v>171</v>
      </c>
      <c r="H4" s="9" t="s">
        <v>172</v>
      </c>
      <c r="I4" s="9" t="s">
        <v>173</v>
      </c>
      <c r="J4" s="9" t="s">
        <v>174</v>
      </c>
      <c r="K4" s="9" t="s">
        <v>175</v>
      </c>
      <c r="L4" s="9" t="s">
        <v>176</v>
      </c>
      <c r="M4" s="9" t="s">
        <v>155</v>
      </c>
      <c r="N4" s="9" t="s">
        <v>86</v>
      </c>
    </row>
    <row r="5" customFormat="false" ht="23.85" hidden="false" customHeight="false" outlineLevel="0" collapsed="false">
      <c r="A5" s="24" t="n">
        <v>1</v>
      </c>
      <c r="B5" s="24" t="s">
        <v>177</v>
      </c>
      <c r="C5" s="24"/>
      <c r="D5" s="24" t="s">
        <v>53</v>
      </c>
      <c r="E5" s="24" t="s">
        <v>93</v>
      </c>
      <c r="F5" s="24"/>
      <c r="G5" s="24"/>
      <c r="H5" s="24" t="s">
        <v>178</v>
      </c>
      <c r="I5" s="24" t="s">
        <v>179</v>
      </c>
      <c r="J5" s="24"/>
      <c r="K5" s="24" t="s">
        <v>180</v>
      </c>
      <c r="L5" s="24"/>
      <c r="M5" s="24"/>
      <c r="N5" s="24"/>
    </row>
    <row r="6" customFormat="false" ht="15" hidden="false" customHeight="false" outlineLevel="0" collapsed="false">
      <c r="A6" s="24" t="n">
        <v>2</v>
      </c>
      <c r="B6" s="24" t="s">
        <v>177</v>
      </c>
      <c r="C6" s="24"/>
      <c r="D6" s="24" t="s">
        <v>53</v>
      </c>
      <c r="E6" s="24" t="s">
        <v>95</v>
      </c>
      <c r="F6" s="24"/>
      <c r="G6" s="24"/>
      <c r="H6" s="24" t="s">
        <v>178</v>
      </c>
      <c r="I6" s="24" t="s">
        <v>181</v>
      </c>
      <c r="J6" s="24"/>
      <c r="K6" s="24" t="s">
        <v>182</v>
      </c>
      <c r="L6" s="24"/>
      <c r="M6" s="24"/>
      <c r="N6" s="24"/>
    </row>
    <row r="7" customFormat="false" ht="15" hidden="false" customHeight="false" outlineLevel="0" collapsed="false">
      <c r="A7" s="24" t="n">
        <v>3</v>
      </c>
      <c r="B7" s="24" t="s">
        <v>177</v>
      </c>
      <c r="C7" s="24"/>
      <c r="D7" s="24" t="s">
        <v>53</v>
      </c>
      <c r="E7" s="24" t="s">
        <v>103</v>
      </c>
      <c r="F7" s="24"/>
      <c r="G7" s="24"/>
      <c r="H7" s="24" t="s">
        <v>183</v>
      </c>
      <c r="I7" s="24" t="s">
        <v>184</v>
      </c>
      <c r="J7" s="24"/>
      <c r="K7" s="24" t="s">
        <v>185</v>
      </c>
      <c r="L7" s="24"/>
      <c r="M7" s="24"/>
      <c r="N7" s="24"/>
    </row>
    <row r="8" customFormat="false" ht="15" hidden="false" customHeight="false" outlineLevel="0" collapsed="false">
      <c r="A8" s="24" t="n">
        <v>4</v>
      </c>
      <c r="B8" s="24" t="s">
        <v>177</v>
      </c>
      <c r="C8" s="24"/>
      <c r="D8" s="24" t="s">
        <v>53</v>
      </c>
      <c r="E8" s="24" t="s">
        <v>105</v>
      </c>
      <c r="F8" s="24"/>
      <c r="G8" s="24"/>
      <c r="H8" s="24" t="s">
        <v>186</v>
      </c>
      <c r="I8" s="24" t="s">
        <v>187</v>
      </c>
      <c r="J8" s="24"/>
      <c r="K8" s="24" t="s">
        <v>188</v>
      </c>
      <c r="L8" s="24"/>
      <c r="M8" s="24"/>
      <c r="N8" s="24"/>
    </row>
    <row r="9" customFormat="false" ht="15" hidden="false" customHeight="false" outlineLevel="0" collapsed="false">
      <c r="A9" s="24" t="n">
        <v>5</v>
      </c>
      <c r="B9" s="24" t="s">
        <v>177</v>
      </c>
      <c r="C9" s="24"/>
      <c r="D9" s="24" t="s">
        <v>50</v>
      </c>
      <c r="E9" s="24" t="s">
        <v>100</v>
      </c>
      <c r="F9" s="24"/>
      <c r="G9" s="24"/>
      <c r="H9" s="24" t="s">
        <v>178</v>
      </c>
      <c r="I9" s="24" t="s">
        <v>189</v>
      </c>
      <c r="J9" s="24"/>
      <c r="K9" s="24" t="s">
        <v>190</v>
      </c>
      <c r="L9" s="24"/>
      <c r="M9" s="24"/>
      <c r="N9" s="24"/>
    </row>
    <row r="11" customFormat="false" ht="15" hidden="false" customHeight="false" outlineLevel="0" collapsed="false">
      <c r="A11" s="12" t="s">
        <v>191</v>
      </c>
    </row>
    <row r="12" customFormat="false" ht="15" hidden="false" customHeight="false" outlineLevel="0" collapsed="false">
      <c r="A12" s="30" t="s">
        <v>192</v>
      </c>
      <c r="D12" s="33" t="n">
        <f aca="false">COUNTA(H21:H70)</f>
        <v>0</v>
      </c>
      <c r="F12" s="30" t="s">
        <v>193</v>
      </c>
      <c r="I12" s="33" t="n">
        <f aca="false">COUNTIF(D21:D70,"Paper 1")</f>
        <v>0</v>
      </c>
    </row>
    <row r="13" customFormat="false" ht="15" hidden="false" customHeight="false" outlineLevel="0" collapsed="false">
      <c r="A13" s="30" t="s">
        <v>178</v>
      </c>
      <c r="D13" s="33" t="n">
        <f aca="false">COUNTIF(H21:H70,"Conceptual")</f>
        <v>0</v>
      </c>
      <c r="F13" s="30" t="s">
        <v>194</v>
      </c>
      <c r="I13" s="33" t="n">
        <f aca="false">COUNTIF(D21:D70,"Paper 2")</f>
        <v>0</v>
      </c>
    </row>
    <row r="14" customFormat="false" ht="15" hidden="false" customHeight="false" outlineLevel="0" collapsed="false">
      <c r="A14" s="30" t="s">
        <v>186</v>
      </c>
      <c r="D14" s="33" t="n">
        <f aca="false">COUNTIF(H21:H70,"Careless")</f>
        <v>0</v>
      </c>
      <c r="F14" s="30" t="s">
        <v>195</v>
      </c>
      <c r="I14" s="33" t="n">
        <f aca="false">COUNTIF(N21:N70,"Open")</f>
        <v>0</v>
      </c>
    </row>
    <row r="15" customFormat="false" ht="15" hidden="false" customHeight="false" outlineLevel="0" collapsed="false">
      <c r="A15" s="30" t="s">
        <v>183</v>
      </c>
      <c r="D15" s="33" t="n">
        <f aca="false">COUNTIF(H21:H70,"Time-related")</f>
        <v>0</v>
      </c>
      <c r="F15" s="30" t="s">
        <v>196</v>
      </c>
      <c r="I15" s="33" t="n">
        <f aca="false">COUNTIF(N21:N70,"Retested and corrected")</f>
        <v>0</v>
      </c>
    </row>
    <row r="17" customFormat="false" ht="15" hidden="false" customHeight="false" outlineLevel="0" collapsed="false">
      <c r="A17" s="12" t="s">
        <v>197</v>
      </c>
    </row>
    <row r="18" customFormat="false" ht="15" hidden="false" customHeight="false" outlineLevel="0" collapsed="false">
      <c r="A18" s="2" t="s">
        <v>198</v>
      </c>
    </row>
    <row r="20" customFormat="false" ht="31.5" hidden="false" customHeight="true" outlineLevel="0" collapsed="false">
      <c r="A20" s="9" t="s">
        <v>167</v>
      </c>
      <c r="B20" s="9" t="s">
        <v>168</v>
      </c>
      <c r="C20" s="9" t="s">
        <v>78</v>
      </c>
      <c r="D20" s="9" t="s">
        <v>46</v>
      </c>
      <c r="E20" s="9" t="s">
        <v>169</v>
      </c>
      <c r="F20" s="9" t="s">
        <v>170</v>
      </c>
      <c r="G20" s="9" t="s">
        <v>171</v>
      </c>
      <c r="H20" s="9" t="s">
        <v>172</v>
      </c>
      <c r="I20" s="9" t="s">
        <v>173</v>
      </c>
      <c r="J20" s="9" t="s">
        <v>174</v>
      </c>
      <c r="K20" s="9" t="s">
        <v>175</v>
      </c>
      <c r="L20" s="9" t="s">
        <v>176</v>
      </c>
      <c r="M20" s="9" t="s">
        <v>155</v>
      </c>
      <c r="N20" s="9" t="s">
        <v>86</v>
      </c>
    </row>
    <row r="21" customFormat="false" ht="15" hidden="false" customHeight="false" outlineLevel="0" collapsed="false">
      <c r="A21" s="34" t="n">
        <v>1</v>
      </c>
      <c r="B21" s="23"/>
      <c r="C21" s="35"/>
      <c r="D21" s="36"/>
      <c r="E21" s="23"/>
      <c r="F21" s="23"/>
      <c r="G21" s="36"/>
      <c r="H21" s="36"/>
      <c r="I21" s="23"/>
      <c r="J21" s="23"/>
      <c r="K21" s="23"/>
      <c r="L21" s="37"/>
      <c r="M21" s="37"/>
      <c r="N21" s="36"/>
    </row>
    <row r="22" customFormat="false" ht="15" hidden="false" customHeight="false" outlineLevel="0" collapsed="false">
      <c r="A22" s="34" t="n">
        <v>2</v>
      </c>
      <c r="B22" s="23"/>
      <c r="C22" s="35"/>
      <c r="D22" s="36"/>
      <c r="E22" s="23"/>
      <c r="F22" s="23"/>
      <c r="G22" s="36"/>
      <c r="H22" s="36"/>
      <c r="I22" s="23"/>
      <c r="J22" s="23"/>
      <c r="K22" s="23"/>
      <c r="L22" s="37"/>
      <c r="M22" s="37"/>
      <c r="N22" s="36"/>
    </row>
    <row r="23" customFormat="false" ht="15" hidden="false" customHeight="false" outlineLevel="0" collapsed="false">
      <c r="A23" s="34" t="n">
        <v>3</v>
      </c>
      <c r="B23" s="23"/>
      <c r="C23" s="35"/>
      <c r="D23" s="36"/>
      <c r="E23" s="23"/>
      <c r="F23" s="23"/>
      <c r="G23" s="36"/>
      <c r="H23" s="36"/>
      <c r="I23" s="23"/>
      <c r="J23" s="23"/>
      <c r="K23" s="23"/>
      <c r="L23" s="37"/>
      <c r="M23" s="37"/>
      <c r="N23" s="36"/>
    </row>
    <row r="24" customFormat="false" ht="15" hidden="false" customHeight="false" outlineLevel="0" collapsed="false">
      <c r="A24" s="34" t="n">
        <v>4</v>
      </c>
      <c r="B24" s="23"/>
      <c r="C24" s="35"/>
      <c r="D24" s="36"/>
      <c r="E24" s="23"/>
      <c r="F24" s="23"/>
      <c r="G24" s="36"/>
      <c r="H24" s="36"/>
      <c r="I24" s="23"/>
      <c r="J24" s="23"/>
      <c r="K24" s="23"/>
      <c r="L24" s="37"/>
      <c r="M24" s="37"/>
      <c r="N24" s="36"/>
    </row>
    <row r="25" customFormat="false" ht="15" hidden="false" customHeight="false" outlineLevel="0" collapsed="false">
      <c r="A25" s="34" t="n">
        <v>5</v>
      </c>
      <c r="B25" s="23"/>
      <c r="C25" s="35"/>
      <c r="D25" s="36"/>
      <c r="E25" s="23"/>
      <c r="F25" s="23"/>
      <c r="G25" s="36"/>
      <c r="H25" s="36"/>
      <c r="I25" s="23"/>
      <c r="J25" s="23"/>
      <c r="K25" s="23"/>
      <c r="L25" s="37"/>
      <c r="M25" s="37"/>
      <c r="N25" s="36"/>
    </row>
    <row r="26" customFormat="false" ht="15" hidden="false" customHeight="false" outlineLevel="0" collapsed="false">
      <c r="A26" s="34" t="n">
        <v>6</v>
      </c>
      <c r="B26" s="23"/>
      <c r="C26" s="35"/>
      <c r="D26" s="36"/>
      <c r="E26" s="23"/>
      <c r="F26" s="23"/>
      <c r="G26" s="36"/>
      <c r="H26" s="36"/>
      <c r="I26" s="23"/>
      <c r="J26" s="23"/>
      <c r="K26" s="23"/>
      <c r="L26" s="37"/>
      <c r="M26" s="37"/>
      <c r="N26" s="36"/>
    </row>
    <row r="27" customFormat="false" ht="15" hidden="false" customHeight="false" outlineLevel="0" collapsed="false">
      <c r="A27" s="34" t="n">
        <v>7</v>
      </c>
      <c r="B27" s="23"/>
      <c r="C27" s="35"/>
      <c r="D27" s="36"/>
      <c r="E27" s="23"/>
      <c r="F27" s="23"/>
      <c r="G27" s="36"/>
      <c r="H27" s="36"/>
      <c r="I27" s="23"/>
      <c r="J27" s="23"/>
      <c r="K27" s="23"/>
      <c r="L27" s="37"/>
      <c r="M27" s="37"/>
      <c r="N27" s="36"/>
    </row>
    <row r="28" customFormat="false" ht="15" hidden="false" customHeight="false" outlineLevel="0" collapsed="false">
      <c r="A28" s="34" t="n">
        <v>8</v>
      </c>
      <c r="B28" s="23"/>
      <c r="C28" s="35"/>
      <c r="D28" s="36"/>
      <c r="E28" s="23"/>
      <c r="F28" s="23"/>
      <c r="G28" s="36"/>
      <c r="H28" s="36"/>
      <c r="I28" s="23"/>
      <c r="J28" s="23"/>
      <c r="K28" s="23"/>
      <c r="L28" s="37"/>
      <c r="M28" s="37"/>
      <c r="N28" s="36"/>
    </row>
    <row r="29" customFormat="false" ht="15" hidden="false" customHeight="false" outlineLevel="0" collapsed="false">
      <c r="A29" s="34" t="n">
        <v>9</v>
      </c>
      <c r="B29" s="23"/>
      <c r="C29" s="35"/>
      <c r="D29" s="36"/>
      <c r="E29" s="23"/>
      <c r="F29" s="23"/>
      <c r="G29" s="36"/>
      <c r="H29" s="36"/>
      <c r="I29" s="23"/>
      <c r="J29" s="23"/>
      <c r="K29" s="23"/>
      <c r="L29" s="37"/>
      <c r="M29" s="37"/>
      <c r="N29" s="36"/>
    </row>
    <row r="30" customFormat="false" ht="15" hidden="false" customHeight="false" outlineLevel="0" collapsed="false">
      <c r="A30" s="34" t="n">
        <v>10</v>
      </c>
      <c r="B30" s="23"/>
      <c r="C30" s="35"/>
      <c r="D30" s="36"/>
      <c r="E30" s="23"/>
      <c r="F30" s="23"/>
      <c r="G30" s="36"/>
      <c r="H30" s="36"/>
      <c r="I30" s="23"/>
      <c r="J30" s="23"/>
      <c r="K30" s="23"/>
      <c r="L30" s="37"/>
      <c r="M30" s="37"/>
      <c r="N30" s="36"/>
    </row>
    <row r="31" customFormat="false" ht="15" hidden="false" customHeight="false" outlineLevel="0" collapsed="false">
      <c r="A31" s="34" t="n">
        <v>11</v>
      </c>
      <c r="B31" s="23"/>
      <c r="C31" s="35"/>
      <c r="D31" s="36"/>
      <c r="E31" s="23"/>
      <c r="F31" s="23"/>
      <c r="G31" s="36"/>
      <c r="H31" s="36"/>
      <c r="I31" s="23"/>
      <c r="J31" s="23"/>
      <c r="K31" s="23"/>
      <c r="L31" s="37"/>
      <c r="M31" s="37"/>
      <c r="N31" s="36"/>
    </row>
    <row r="32" customFormat="false" ht="15" hidden="false" customHeight="false" outlineLevel="0" collapsed="false">
      <c r="A32" s="34" t="n">
        <v>12</v>
      </c>
      <c r="B32" s="23"/>
      <c r="C32" s="35"/>
      <c r="D32" s="36"/>
      <c r="E32" s="23"/>
      <c r="F32" s="23"/>
      <c r="G32" s="36"/>
      <c r="H32" s="36"/>
      <c r="I32" s="23"/>
      <c r="J32" s="23"/>
      <c r="K32" s="23"/>
      <c r="L32" s="37"/>
      <c r="M32" s="37"/>
      <c r="N32" s="36"/>
    </row>
    <row r="33" customFormat="false" ht="15" hidden="false" customHeight="false" outlineLevel="0" collapsed="false">
      <c r="A33" s="34" t="n">
        <v>13</v>
      </c>
      <c r="B33" s="23"/>
      <c r="C33" s="35"/>
      <c r="D33" s="36"/>
      <c r="E33" s="23"/>
      <c r="F33" s="23"/>
      <c r="G33" s="36"/>
      <c r="H33" s="36"/>
      <c r="I33" s="23"/>
      <c r="J33" s="23"/>
      <c r="K33" s="23"/>
      <c r="L33" s="37"/>
      <c r="M33" s="37"/>
      <c r="N33" s="36"/>
    </row>
    <row r="34" customFormat="false" ht="15" hidden="false" customHeight="false" outlineLevel="0" collapsed="false">
      <c r="A34" s="34" t="n">
        <v>14</v>
      </c>
      <c r="B34" s="23"/>
      <c r="C34" s="35"/>
      <c r="D34" s="36"/>
      <c r="E34" s="23"/>
      <c r="F34" s="23"/>
      <c r="G34" s="36"/>
      <c r="H34" s="36"/>
      <c r="I34" s="23"/>
      <c r="J34" s="23"/>
      <c r="K34" s="23"/>
      <c r="L34" s="37"/>
      <c r="M34" s="37"/>
      <c r="N34" s="36"/>
    </row>
    <row r="35" customFormat="false" ht="15" hidden="false" customHeight="false" outlineLevel="0" collapsed="false">
      <c r="A35" s="34" t="n">
        <v>15</v>
      </c>
      <c r="B35" s="23"/>
      <c r="C35" s="35"/>
      <c r="D35" s="36"/>
      <c r="E35" s="23"/>
      <c r="F35" s="23"/>
      <c r="G35" s="36"/>
      <c r="H35" s="36"/>
      <c r="I35" s="23"/>
      <c r="J35" s="23"/>
      <c r="K35" s="23"/>
      <c r="L35" s="37"/>
      <c r="M35" s="37"/>
      <c r="N35" s="36"/>
    </row>
    <row r="36" customFormat="false" ht="15" hidden="false" customHeight="false" outlineLevel="0" collapsed="false">
      <c r="A36" s="34" t="n">
        <v>16</v>
      </c>
      <c r="B36" s="23"/>
      <c r="C36" s="35"/>
      <c r="D36" s="36"/>
      <c r="E36" s="23"/>
      <c r="F36" s="23"/>
      <c r="G36" s="36"/>
      <c r="H36" s="36"/>
      <c r="I36" s="23"/>
      <c r="J36" s="23"/>
      <c r="K36" s="23"/>
      <c r="L36" s="37"/>
      <c r="M36" s="37"/>
      <c r="N36" s="36"/>
    </row>
    <row r="37" customFormat="false" ht="15" hidden="false" customHeight="false" outlineLevel="0" collapsed="false">
      <c r="A37" s="34" t="n">
        <v>17</v>
      </c>
      <c r="B37" s="23"/>
      <c r="C37" s="35"/>
      <c r="D37" s="36"/>
      <c r="E37" s="23"/>
      <c r="F37" s="23"/>
      <c r="G37" s="36"/>
      <c r="H37" s="36"/>
      <c r="I37" s="23"/>
      <c r="J37" s="23"/>
      <c r="K37" s="23"/>
      <c r="L37" s="37"/>
      <c r="M37" s="37"/>
      <c r="N37" s="36"/>
    </row>
    <row r="38" customFormat="false" ht="15" hidden="false" customHeight="false" outlineLevel="0" collapsed="false">
      <c r="A38" s="34" t="n">
        <v>18</v>
      </c>
      <c r="B38" s="23"/>
      <c r="C38" s="35"/>
      <c r="D38" s="36"/>
      <c r="E38" s="23"/>
      <c r="F38" s="23"/>
      <c r="G38" s="36"/>
      <c r="H38" s="36"/>
      <c r="I38" s="23"/>
      <c r="J38" s="23"/>
      <c r="K38" s="23"/>
      <c r="L38" s="37"/>
      <c r="M38" s="37"/>
      <c r="N38" s="36"/>
    </row>
    <row r="39" customFormat="false" ht="15" hidden="false" customHeight="false" outlineLevel="0" collapsed="false">
      <c r="A39" s="34" t="n">
        <v>19</v>
      </c>
      <c r="B39" s="23"/>
      <c r="C39" s="35"/>
      <c r="D39" s="36"/>
      <c r="E39" s="23"/>
      <c r="F39" s="23"/>
      <c r="G39" s="36"/>
      <c r="H39" s="36"/>
      <c r="I39" s="23"/>
      <c r="J39" s="23"/>
      <c r="K39" s="23"/>
      <c r="L39" s="37"/>
      <c r="M39" s="37"/>
      <c r="N39" s="36"/>
    </row>
    <row r="40" customFormat="false" ht="15" hidden="false" customHeight="false" outlineLevel="0" collapsed="false">
      <c r="A40" s="34" t="n">
        <v>20</v>
      </c>
      <c r="B40" s="23"/>
      <c r="C40" s="35"/>
      <c r="D40" s="36"/>
      <c r="E40" s="23"/>
      <c r="F40" s="23"/>
      <c r="G40" s="36"/>
      <c r="H40" s="36"/>
      <c r="I40" s="23"/>
      <c r="J40" s="23"/>
      <c r="K40" s="23"/>
      <c r="L40" s="37"/>
      <c r="M40" s="37"/>
      <c r="N40" s="36"/>
    </row>
    <row r="41" customFormat="false" ht="15" hidden="false" customHeight="false" outlineLevel="0" collapsed="false">
      <c r="A41" s="34" t="n">
        <v>21</v>
      </c>
      <c r="B41" s="23"/>
      <c r="C41" s="35"/>
      <c r="D41" s="36"/>
      <c r="E41" s="23"/>
      <c r="F41" s="23"/>
      <c r="G41" s="36"/>
      <c r="H41" s="36"/>
      <c r="I41" s="23"/>
      <c r="J41" s="23"/>
      <c r="K41" s="23"/>
      <c r="L41" s="37"/>
      <c r="M41" s="37"/>
      <c r="N41" s="36"/>
    </row>
    <row r="42" customFormat="false" ht="15" hidden="false" customHeight="false" outlineLevel="0" collapsed="false">
      <c r="A42" s="34" t="n">
        <v>22</v>
      </c>
      <c r="B42" s="23"/>
      <c r="C42" s="35"/>
      <c r="D42" s="36"/>
      <c r="E42" s="23"/>
      <c r="F42" s="23"/>
      <c r="G42" s="36"/>
      <c r="H42" s="36"/>
      <c r="I42" s="23"/>
      <c r="J42" s="23"/>
      <c r="K42" s="23"/>
      <c r="L42" s="37"/>
      <c r="M42" s="37"/>
      <c r="N42" s="36"/>
    </row>
    <row r="43" customFormat="false" ht="15" hidden="false" customHeight="false" outlineLevel="0" collapsed="false">
      <c r="A43" s="34" t="n">
        <v>23</v>
      </c>
      <c r="B43" s="23"/>
      <c r="C43" s="35"/>
      <c r="D43" s="36"/>
      <c r="E43" s="23"/>
      <c r="F43" s="23"/>
      <c r="G43" s="36"/>
      <c r="H43" s="36"/>
      <c r="I43" s="23"/>
      <c r="J43" s="23"/>
      <c r="K43" s="23"/>
      <c r="L43" s="37"/>
      <c r="M43" s="37"/>
      <c r="N43" s="36"/>
    </row>
    <row r="44" customFormat="false" ht="15" hidden="false" customHeight="false" outlineLevel="0" collapsed="false">
      <c r="A44" s="34" t="n">
        <v>24</v>
      </c>
      <c r="B44" s="23"/>
      <c r="C44" s="35"/>
      <c r="D44" s="36"/>
      <c r="E44" s="23"/>
      <c r="F44" s="23"/>
      <c r="G44" s="36"/>
      <c r="H44" s="36"/>
      <c r="I44" s="23"/>
      <c r="J44" s="23"/>
      <c r="K44" s="23"/>
      <c r="L44" s="37"/>
      <c r="M44" s="37"/>
      <c r="N44" s="36"/>
    </row>
    <row r="45" customFormat="false" ht="15" hidden="false" customHeight="false" outlineLevel="0" collapsed="false">
      <c r="A45" s="34" t="n">
        <v>25</v>
      </c>
      <c r="B45" s="23"/>
      <c r="C45" s="35"/>
      <c r="D45" s="36"/>
      <c r="E45" s="23"/>
      <c r="F45" s="23"/>
      <c r="G45" s="36"/>
      <c r="H45" s="36"/>
      <c r="I45" s="23"/>
      <c r="J45" s="23"/>
      <c r="K45" s="23"/>
      <c r="L45" s="37"/>
      <c r="M45" s="37"/>
      <c r="N45" s="36"/>
    </row>
    <row r="46" customFormat="false" ht="15" hidden="false" customHeight="false" outlineLevel="0" collapsed="false">
      <c r="A46" s="34" t="n">
        <v>26</v>
      </c>
      <c r="B46" s="23"/>
      <c r="C46" s="35"/>
      <c r="D46" s="36"/>
      <c r="E46" s="23"/>
      <c r="F46" s="23"/>
      <c r="G46" s="36"/>
      <c r="H46" s="36"/>
      <c r="I46" s="23"/>
      <c r="J46" s="23"/>
      <c r="K46" s="23"/>
      <c r="L46" s="37"/>
      <c r="M46" s="37"/>
      <c r="N46" s="36"/>
    </row>
    <row r="47" customFormat="false" ht="15" hidden="false" customHeight="false" outlineLevel="0" collapsed="false">
      <c r="A47" s="34" t="n">
        <v>27</v>
      </c>
      <c r="B47" s="23"/>
      <c r="C47" s="35"/>
      <c r="D47" s="36"/>
      <c r="E47" s="23"/>
      <c r="F47" s="23"/>
      <c r="G47" s="36"/>
      <c r="H47" s="36"/>
      <c r="I47" s="23"/>
      <c r="J47" s="23"/>
      <c r="K47" s="23"/>
      <c r="L47" s="37"/>
      <c r="M47" s="37"/>
      <c r="N47" s="36"/>
    </row>
    <row r="48" customFormat="false" ht="15" hidden="false" customHeight="false" outlineLevel="0" collapsed="false">
      <c r="A48" s="34" t="n">
        <v>28</v>
      </c>
      <c r="B48" s="23"/>
      <c r="C48" s="35"/>
      <c r="D48" s="36"/>
      <c r="E48" s="23"/>
      <c r="F48" s="23"/>
      <c r="G48" s="36"/>
      <c r="H48" s="36"/>
      <c r="I48" s="23"/>
      <c r="J48" s="23"/>
      <c r="K48" s="23"/>
      <c r="L48" s="37"/>
      <c r="M48" s="37"/>
      <c r="N48" s="36"/>
    </row>
    <row r="49" customFormat="false" ht="15" hidden="false" customHeight="false" outlineLevel="0" collapsed="false">
      <c r="A49" s="34" t="n">
        <v>29</v>
      </c>
      <c r="B49" s="23"/>
      <c r="C49" s="35"/>
      <c r="D49" s="36"/>
      <c r="E49" s="23"/>
      <c r="F49" s="23"/>
      <c r="G49" s="36"/>
      <c r="H49" s="36"/>
      <c r="I49" s="23"/>
      <c r="J49" s="23"/>
      <c r="K49" s="23"/>
      <c r="L49" s="37"/>
      <c r="M49" s="37"/>
      <c r="N49" s="36"/>
    </row>
    <row r="50" customFormat="false" ht="15" hidden="false" customHeight="false" outlineLevel="0" collapsed="false">
      <c r="A50" s="34" t="n">
        <v>30</v>
      </c>
      <c r="B50" s="23"/>
      <c r="C50" s="35"/>
      <c r="D50" s="36"/>
      <c r="E50" s="23"/>
      <c r="F50" s="23"/>
      <c r="G50" s="36"/>
      <c r="H50" s="36"/>
      <c r="I50" s="23"/>
      <c r="J50" s="23"/>
      <c r="K50" s="23"/>
      <c r="L50" s="37"/>
      <c r="M50" s="37"/>
      <c r="N50" s="36"/>
    </row>
    <row r="51" customFormat="false" ht="15" hidden="false" customHeight="false" outlineLevel="0" collapsed="false">
      <c r="A51" s="34" t="n">
        <v>31</v>
      </c>
      <c r="B51" s="23"/>
      <c r="C51" s="35"/>
      <c r="D51" s="36"/>
      <c r="E51" s="23"/>
      <c r="F51" s="23"/>
      <c r="G51" s="36"/>
      <c r="H51" s="36"/>
      <c r="I51" s="23"/>
      <c r="J51" s="23"/>
      <c r="K51" s="23"/>
      <c r="L51" s="37"/>
      <c r="M51" s="37"/>
      <c r="N51" s="36"/>
    </row>
    <row r="52" customFormat="false" ht="15" hidden="false" customHeight="false" outlineLevel="0" collapsed="false">
      <c r="A52" s="34" t="n">
        <v>32</v>
      </c>
      <c r="B52" s="23"/>
      <c r="C52" s="35"/>
      <c r="D52" s="36"/>
      <c r="E52" s="23"/>
      <c r="F52" s="23"/>
      <c r="G52" s="36"/>
      <c r="H52" s="36"/>
      <c r="I52" s="23"/>
      <c r="J52" s="23"/>
      <c r="K52" s="23"/>
      <c r="L52" s="37"/>
      <c r="M52" s="37"/>
      <c r="N52" s="36"/>
    </row>
    <row r="53" customFormat="false" ht="15" hidden="false" customHeight="false" outlineLevel="0" collapsed="false">
      <c r="A53" s="34" t="n">
        <v>33</v>
      </c>
      <c r="B53" s="23"/>
      <c r="C53" s="35"/>
      <c r="D53" s="36"/>
      <c r="E53" s="23"/>
      <c r="F53" s="23"/>
      <c r="G53" s="36"/>
      <c r="H53" s="36"/>
      <c r="I53" s="23"/>
      <c r="J53" s="23"/>
      <c r="K53" s="23"/>
      <c r="L53" s="37"/>
      <c r="M53" s="37"/>
      <c r="N53" s="36"/>
    </row>
    <row r="54" customFormat="false" ht="15" hidden="false" customHeight="false" outlineLevel="0" collapsed="false">
      <c r="A54" s="34" t="n">
        <v>34</v>
      </c>
      <c r="B54" s="23"/>
      <c r="C54" s="35"/>
      <c r="D54" s="36"/>
      <c r="E54" s="23"/>
      <c r="F54" s="23"/>
      <c r="G54" s="36"/>
      <c r="H54" s="36"/>
      <c r="I54" s="23"/>
      <c r="J54" s="23"/>
      <c r="K54" s="23"/>
      <c r="L54" s="37"/>
      <c r="M54" s="37"/>
      <c r="N54" s="36"/>
    </row>
    <row r="55" customFormat="false" ht="15" hidden="false" customHeight="false" outlineLevel="0" collapsed="false">
      <c r="A55" s="34" t="n">
        <v>35</v>
      </c>
      <c r="B55" s="23"/>
      <c r="C55" s="35"/>
      <c r="D55" s="36"/>
      <c r="E55" s="23"/>
      <c r="F55" s="23"/>
      <c r="G55" s="36"/>
      <c r="H55" s="36"/>
      <c r="I55" s="23"/>
      <c r="J55" s="23"/>
      <c r="K55" s="23"/>
      <c r="L55" s="37"/>
      <c r="M55" s="37"/>
      <c r="N55" s="36"/>
    </row>
    <row r="56" customFormat="false" ht="15" hidden="false" customHeight="false" outlineLevel="0" collapsed="false">
      <c r="A56" s="34" t="n">
        <v>36</v>
      </c>
      <c r="B56" s="23"/>
      <c r="C56" s="35"/>
      <c r="D56" s="36"/>
      <c r="E56" s="23"/>
      <c r="F56" s="23"/>
      <c r="G56" s="36"/>
      <c r="H56" s="36"/>
      <c r="I56" s="23"/>
      <c r="J56" s="23"/>
      <c r="K56" s="23"/>
      <c r="L56" s="37"/>
      <c r="M56" s="37"/>
      <c r="N56" s="36"/>
    </row>
    <row r="57" customFormat="false" ht="15" hidden="false" customHeight="false" outlineLevel="0" collapsed="false">
      <c r="A57" s="34" t="n">
        <v>37</v>
      </c>
      <c r="B57" s="23"/>
      <c r="C57" s="35"/>
      <c r="D57" s="36"/>
      <c r="E57" s="23"/>
      <c r="F57" s="23"/>
      <c r="G57" s="36"/>
      <c r="H57" s="36"/>
      <c r="I57" s="23"/>
      <c r="J57" s="23"/>
      <c r="K57" s="23"/>
      <c r="L57" s="37"/>
      <c r="M57" s="37"/>
      <c r="N57" s="36"/>
    </row>
    <row r="58" customFormat="false" ht="15" hidden="false" customHeight="false" outlineLevel="0" collapsed="false">
      <c r="A58" s="34" t="n">
        <v>38</v>
      </c>
      <c r="B58" s="23"/>
      <c r="C58" s="35"/>
      <c r="D58" s="36"/>
      <c r="E58" s="23"/>
      <c r="F58" s="23"/>
      <c r="G58" s="36"/>
      <c r="H58" s="36"/>
      <c r="I58" s="23"/>
      <c r="J58" s="23"/>
      <c r="K58" s="23"/>
      <c r="L58" s="37"/>
      <c r="M58" s="37"/>
      <c r="N58" s="36"/>
    </row>
    <row r="59" customFormat="false" ht="15" hidden="false" customHeight="false" outlineLevel="0" collapsed="false">
      <c r="A59" s="34" t="n">
        <v>39</v>
      </c>
      <c r="B59" s="23"/>
      <c r="C59" s="35"/>
      <c r="D59" s="36"/>
      <c r="E59" s="23"/>
      <c r="F59" s="23"/>
      <c r="G59" s="36"/>
      <c r="H59" s="36"/>
      <c r="I59" s="23"/>
      <c r="J59" s="23"/>
      <c r="K59" s="23"/>
      <c r="L59" s="37"/>
      <c r="M59" s="37"/>
      <c r="N59" s="36"/>
    </row>
    <row r="60" customFormat="false" ht="15" hidden="false" customHeight="false" outlineLevel="0" collapsed="false">
      <c r="A60" s="34" t="n">
        <v>40</v>
      </c>
      <c r="B60" s="23"/>
      <c r="C60" s="35"/>
      <c r="D60" s="36"/>
      <c r="E60" s="23"/>
      <c r="F60" s="23"/>
      <c r="G60" s="36"/>
      <c r="H60" s="36"/>
      <c r="I60" s="23"/>
      <c r="J60" s="23"/>
      <c r="K60" s="23"/>
      <c r="L60" s="37"/>
      <c r="M60" s="37"/>
      <c r="N60" s="36"/>
    </row>
    <row r="61" customFormat="false" ht="15" hidden="false" customHeight="false" outlineLevel="0" collapsed="false">
      <c r="A61" s="34" t="n">
        <v>41</v>
      </c>
      <c r="B61" s="23"/>
      <c r="C61" s="35"/>
      <c r="D61" s="36"/>
      <c r="E61" s="23"/>
      <c r="F61" s="23"/>
      <c r="G61" s="36"/>
      <c r="H61" s="36"/>
      <c r="I61" s="23"/>
      <c r="J61" s="23"/>
      <c r="K61" s="23"/>
      <c r="L61" s="37"/>
      <c r="M61" s="37"/>
      <c r="N61" s="36"/>
    </row>
    <row r="62" customFormat="false" ht="15" hidden="false" customHeight="false" outlineLevel="0" collapsed="false">
      <c r="A62" s="34" t="n">
        <v>42</v>
      </c>
      <c r="B62" s="23"/>
      <c r="C62" s="35"/>
      <c r="D62" s="36"/>
      <c r="E62" s="23"/>
      <c r="F62" s="23"/>
      <c r="G62" s="36"/>
      <c r="H62" s="36"/>
      <c r="I62" s="23"/>
      <c r="J62" s="23"/>
      <c r="K62" s="23"/>
      <c r="L62" s="37"/>
      <c r="M62" s="37"/>
      <c r="N62" s="36"/>
    </row>
    <row r="63" customFormat="false" ht="15" hidden="false" customHeight="false" outlineLevel="0" collapsed="false">
      <c r="A63" s="34" t="n">
        <v>43</v>
      </c>
      <c r="B63" s="23"/>
      <c r="C63" s="35"/>
      <c r="D63" s="36"/>
      <c r="E63" s="23"/>
      <c r="F63" s="23"/>
      <c r="G63" s="36"/>
      <c r="H63" s="36"/>
      <c r="I63" s="23"/>
      <c r="J63" s="23"/>
      <c r="K63" s="23"/>
      <c r="L63" s="37"/>
      <c r="M63" s="37"/>
      <c r="N63" s="36"/>
    </row>
    <row r="64" customFormat="false" ht="15" hidden="false" customHeight="false" outlineLevel="0" collapsed="false">
      <c r="A64" s="34" t="n">
        <v>44</v>
      </c>
      <c r="B64" s="23"/>
      <c r="C64" s="35"/>
      <c r="D64" s="36"/>
      <c r="E64" s="23"/>
      <c r="F64" s="23"/>
      <c r="G64" s="36"/>
      <c r="H64" s="36"/>
      <c r="I64" s="23"/>
      <c r="J64" s="23"/>
      <c r="K64" s="23"/>
      <c r="L64" s="37"/>
      <c r="M64" s="37"/>
      <c r="N64" s="36"/>
    </row>
    <row r="65" customFormat="false" ht="15" hidden="false" customHeight="false" outlineLevel="0" collapsed="false">
      <c r="A65" s="34" t="n">
        <v>45</v>
      </c>
      <c r="B65" s="23"/>
      <c r="C65" s="35"/>
      <c r="D65" s="36"/>
      <c r="E65" s="23"/>
      <c r="F65" s="23"/>
      <c r="G65" s="36"/>
      <c r="H65" s="36"/>
      <c r="I65" s="23"/>
      <c r="J65" s="23"/>
      <c r="K65" s="23"/>
      <c r="L65" s="37"/>
      <c r="M65" s="37"/>
      <c r="N65" s="36"/>
    </row>
    <row r="66" customFormat="false" ht="15" hidden="false" customHeight="false" outlineLevel="0" collapsed="false">
      <c r="A66" s="34" t="n">
        <v>46</v>
      </c>
      <c r="B66" s="23"/>
      <c r="C66" s="35"/>
      <c r="D66" s="36"/>
      <c r="E66" s="23"/>
      <c r="F66" s="23"/>
      <c r="G66" s="36"/>
      <c r="H66" s="36"/>
      <c r="I66" s="23"/>
      <c r="J66" s="23"/>
      <c r="K66" s="23"/>
      <c r="L66" s="37"/>
      <c r="M66" s="37"/>
      <c r="N66" s="36"/>
    </row>
    <row r="67" customFormat="false" ht="15" hidden="false" customHeight="false" outlineLevel="0" collapsed="false">
      <c r="A67" s="34" t="n">
        <v>47</v>
      </c>
      <c r="B67" s="23"/>
      <c r="C67" s="35"/>
      <c r="D67" s="36"/>
      <c r="E67" s="23"/>
      <c r="F67" s="23"/>
      <c r="G67" s="36"/>
      <c r="H67" s="36"/>
      <c r="I67" s="23"/>
      <c r="J67" s="23"/>
      <c r="K67" s="23"/>
      <c r="L67" s="37"/>
      <c r="M67" s="37"/>
      <c r="N67" s="36"/>
    </row>
    <row r="68" customFormat="false" ht="15" hidden="false" customHeight="false" outlineLevel="0" collapsed="false">
      <c r="A68" s="34" t="n">
        <v>48</v>
      </c>
      <c r="B68" s="23"/>
      <c r="C68" s="35"/>
      <c r="D68" s="36"/>
      <c r="E68" s="23"/>
      <c r="F68" s="23"/>
      <c r="G68" s="36"/>
      <c r="H68" s="36"/>
      <c r="I68" s="23"/>
      <c r="J68" s="23"/>
      <c r="K68" s="23"/>
      <c r="L68" s="37"/>
      <c r="M68" s="37"/>
      <c r="N68" s="36"/>
    </row>
    <row r="69" customFormat="false" ht="15" hidden="false" customHeight="false" outlineLevel="0" collapsed="false">
      <c r="A69" s="34" t="n">
        <v>49</v>
      </c>
      <c r="B69" s="23"/>
      <c r="C69" s="35"/>
      <c r="D69" s="36"/>
      <c r="E69" s="23"/>
      <c r="F69" s="23"/>
      <c r="G69" s="36"/>
      <c r="H69" s="36"/>
      <c r="I69" s="23"/>
      <c r="J69" s="23"/>
      <c r="K69" s="23"/>
      <c r="L69" s="37"/>
      <c r="M69" s="37"/>
      <c r="N69" s="36"/>
    </row>
    <row r="70" customFormat="false" ht="15" hidden="false" customHeight="false" outlineLevel="0" collapsed="false">
      <c r="A70" s="34" t="n">
        <v>50</v>
      </c>
      <c r="B70" s="23"/>
      <c r="C70" s="35"/>
      <c r="D70" s="36"/>
      <c r="E70" s="23"/>
      <c r="F70" s="23"/>
      <c r="G70" s="36"/>
      <c r="H70" s="36"/>
      <c r="I70" s="23"/>
      <c r="J70" s="23"/>
      <c r="K70" s="23"/>
      <c r="L70" s="37"/>
      <c r="M70" s="37"/>
      <c r="N70" s="36"/>
    </row>
  </sheetData>
  <conditionalFormatting sqref="N21:N70">
    <cfRule type="cellIs" priority="2" operator="equal" aboveAverage="0" equalAverage="0" bottom="0" percent="0" rank="0" text="" dxfId="0">
      <formula>"Retested and corrected"</formula>
    </cfRule>
  </conditionalFormatting>
  <dataValidations count="3">
    <dataValidation allowBlank="true" errorStyle="stop" operator="between" showDropDown="false" showErrorMessage="false" showInputMessage="false" sqref="D21:D70" type="list">
      <formula1>"Paper 1,Paper 2"</formula1>
      <formula2>0</formula2>
    </dataValidation>
    <dataValidation allowBlank="true" errorStyle="stop" operator="between" showDropDown="false" showErrorMessage="false" showInputMessage="false" sqref="H21:H70" type="list">
      <formula1>"Conceptual,Careless,Time-related"</formula1>
      <formula2>0</formula2>
    </dataValidation>
    <dataValidation allowBlank="true" errorStyle="stop" operator="between" showDropDown="false" showErrorMessage="false" showInputMessage="false" sqref="N21:N70" type="list">
      <formula1>"Open,Revised,Retested and corrected"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2026-11-04T04:18:25Z</dcterms:created>
  <dc:creator>openpyxl</dc:creator>
  <dc:description/>
  <dc:language>en-US</dc:language>
  <cp:lastModifiedBy/>
  <dcterms:modified xsi:type="dcterms:W3CDTF">2026-11-04T04:18:25Z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